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PLAN 2025 I PROJEKCIJE 2026,2027\"/>
    </mc:Choice>
  </mc:AlternateContent>
  <xr:revisionPtr revIDLastSave="0" documentId="13_ncr:1_{23F71A90-5843-4887-AA44-5980A9AE61CF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7" l="1"/>
  <c r="G24" i="7"/>
  <c r="F16" i="9"/>
  <c r="F8" i="9" s="1"/>
  <c r="E16" i="9"/>
  <c r="D16" i="9"/>
  <c r="E13" i="8"/>
  <c r="E10" i="8" s="1"/>
  <c r="F13" i="8"/>
  <c r="F10" i="8" s="1"/>
  <c r="D13" i="8"/>
  <c r="D10" i="8" s="1"/>
  <c r="G11" i="3"/>
  <c r="H11" i="3"/>
  <c r="F11" i="3"/>
  <c r="G6" i="7"/>
  <c r="H6" i="7"/>
  <c r="I6" i="7"/>
  <c r="E67" i="7"/>
  <c r="F67" i="7"/>
  <c r="F6" i="7"/>
  <c r="I21" i="7"/>
  <c r="I20" i="7" s="1"/>
  <c r="H21" i="7"/>
  <c r="G21" i="7"/>
  <c r="H20" i="7"/>
  <c r="G20" i="7"/>
  <c r="I18" i="7"/>
  <c r="I17" i="7" s="1"/>
  <c r="H18" i="7"/>
  <c r="H17" i="7" s="1"/>
  <c r="H16" i="7" s="1"/>
  <c r="G18" i="7"/>
  <c r="G17" i="7"/>
  <c r="G16" i="7" s="1"/>
  <c r="F16" i="7"/>
  <c r="F122" i="7"/>
  <c r="E43" i="9"/>
  <c r="F43" i="9"/>
  <c r="D43" i="9"/>
  <c r="E38" i="9"/>
  <c r="F38" i="9"/>
  <c r="D38" i="9"/>
  <c r="E35" i="9"/>
  <c r="F35" i="9"/>
  <c r="D35" i="9"/>
  <c r="D27" i="9" s="1"/>
  <c r="F28" i="9"/>
  <c r="E28" i="9"/>
  <c r="D28" i="9"/>
  <c r="D11" i="5"/>
  <c r="D10" i="5" s="1"/>
  <c r="G83" i="3"/>
  <c r="H83" i="3"/>
  <c r="H35" i="3" s="1"/>
  <c r="F83" i="3"/>
  <c r="G36" i="3"/>
  <c r="H36" i="3"/>
  <c r="F36" i="3"/>
  <c r="G14" i="10"/>
  <c r="H91" i="7"/>
  <c r="H90" i="7" s="1"/>
  <c r="H89" i="7" s="1"/>
  <c r="I91" i="7"/>
  <c r="I90" i="7" s="1"/>
  <c r="I89" i="7" s="1"/>
  <c r="G91" i="7"/>
  <c r="G90" i="7" s="1"/>
  <c r="G89" i="7" s="1"/>
  <c r="H55" i="7"/>
  <c r="H54" i="7" s="1"/>
  <c r="H53" i="7" s="1"/>
  <c r="I55" i="7"/>
  <c r="I54" i="7" s="1"/>
  <c r="I53" i="7" s="1"/>
  <c r="G55" i="7"/>
  <c r="G54" i="7" s="1"/>
  <c r="G53" i="7" s="1"/>
  <c r="H51" i="7"/>
  <c r="H50" i="7" s="1"/>
  <c r="H49" i="7" s="1"/>
  <c r="I51" i="7"/>
  <c r="I50" i="7" s="1"/>
  <c r="I49" i="7" s="1"/>
  <c r="G51" i="7"/>
  <c r="G50" i="7" s="1"/>
  <c r="G49" i="7" s="1"/>
  <c r="E33" i="8"/>
  <c r="F33" i="8"/>
  <c r="D33" i="8"/>
  <c r="E30" i="8"/>
  <c r="F30" i="8"/>
  <c r="D30" i="8"/>
  <c r="E26" i="8"/>
  <c r="F26" i="8"/>
  <c r="D26" i="8"/>
  <c r="H72" i="7"/>
  <c r="I72" i="7"/>
  <c r="G72" i="7"/>
  <c r="G83" i="7"/>
  <c r="G82" i="7" s="1"/>
  <c r="G81" i="7" s="1"/>
  <c r="H126" i="7"/>
  <c r="I127" i="7"/>
  <c r="I126" i="7" s="1"/>
  <c r="G126" i="7"/>
  <c r="H124" i="7"/>
  <c r="H123" i="7" s="1"/>
  <c r="I123" i="7"/>
  <c r="G123" i="7"/>
  <c r="H40" i="7"/>
  <c r="I40" i="7"/>
  <c r="H118" i="7"/>
  <c r="I118" i="7"/>
  <c r="G118" i="7"/>
  <c r="G114" i="7"/>
  <c r="H114" i="7"/>
  <c r="I114" i="7"/>
  <c r="H106" i="7"/>
  <c r="I106" i="7"/>
  <c r="G106" i="7"/>
  <c r="H101" i="7"/>
  <c r="G101" i="7"/>
  <c r="H85" i="7"/>
  <c r="I85" i="7"/>
  <c r="G85" i="7"/>
  <c r="E8" i="9"/>
  <c r="E19" i="9"/>
  <c r="F19" i="9"/>
  <c r="E22" i="9"/>
  <c r="F22" i="9"/>
  <c r="D22" i="9"/>
  <c r="D19" i="9"/>
  <c r="H70" i="7"/>
  <c r="H69" i="7" s="1"/>
  <c r="H68" i="7" s="1"/>
  <c r="I70" i="7"/>
  <c r="I69" i="7" s="1"/>
  <c r="I68" i="7" s="1"/>
  <c r="G70" i="7"/>
  <c r="G69" i="7" s="1"/>
  <c r="G68" i="7" s="1"/>
  <c r="H9" i="7"/>
  <c r="I9" i="7"/>
  <c r="G9" i="7"/>
  <c r="H13" i="7"/>
  <c r="H12" i="7" s="1"/>
  <c r="I13" i="7"/>
  <c r="I12" i="7" s="1"/>
  <c r="G13" i="7"/>
  <c r="G12" i="7" s="1"/>
  <c r="H8" i="7"/>
  <c r="I8" i="7"/>
  <c r="E17" i="8"/>
  <c r="F17" i="8"/>
  <c r="D17" i="8"/>
  <c r="F20" i="8"/>
  <c r="E20" i="8"/>
  <c r="D20" i="8"/>
  <c r="E11" i="5"/>
  <c r="E10" i="5" s="1"/>
  <c r="F11" i="5"/>
  <c r="F10" i="5" s="1"/>
  <c r="G27" i="3"/>
  <c r="G10" i="3" s="1"/>
  <c r="H27" i="3"/>
  <c r="H10" i="3" s="1"/>
  <c r="F27" i="3"/>
  <c r="D35" i="3"/>
  <c r="E83" i="3"/>
  <c r="E36" i="3"/>
  <c r="E10" i="3"/>
  <c r="E27" i="3"/>
  <c r="E11" i="3"/>
  <c r="C33" i="8"/>
  <c r="C30" i="8"/>
  <c r="C26" i="8"/>
  <c r="C17" i="8"/>
  <c r="C10" i="5"/>
  <c r="C11" i="5"/>
  <c r="C27" i="9"/>
  <c r="C43" i="9"/>
  <c r="C38" i="9"/>
  <c r="C35" i="9"/>
  <c r="C33" i="9"/>
  <c r="C31" i="9"/>
  <c r="C28" i="9"/>
  <c r="C8" i="9"/>
  <c r="C22" i="9"/>
  <c r="C19" i="9"/>
  <c r="C16" i="9"/>
  <c r="F27" i="9" l="1"/>
  <c r="E27" i="9"/>
  <c r="D8" i="9"/>
  <c r="E25" i="8"/>
  <c r="G35" i="3"/>
  <c r="F35" i="3"/>
  <c r="F10" i="3"/>
  <c r="I16" i="7"/>
  <c r="G100" i="7"/>
  <c r="I100" i="7"/>
  <c r="H100" i="7"/>
  <c r="G122" i="7"/>
  <c r="F25" i="8"/>
  <c r="D25" i="8"/>
  <c r="H122" i="7"/>
  <c r="I122" i="7"/>
  <c r="I7" i="7"/>
  <c r="H7" i="7"/>
  <c r="F118" i="7"/>
  <c r="F114" i="7"/>
  <c r="F101" i="7"/>
  <c r="F100" i="7" s="1"/>
  <c r="F53" i="7"/>
  <c r="E119" i="7"/>
  <c r="E118" i="7" s="1"/>
  <c r="E116" i="7"/>
  <c r="E115" i="7" s="1"/>
  <c r="E114" i="7" s="1"/>
  <c r="E98" i="7"/>
  <c r="E95" i="7"/>
  <c r="E87" i="7"/>
  <c r="E86" i="7" s="1"/>
  <c r="E85" i="7" s="1"/>
  <c r="E81" i="7"/>
  <c r="E74" i="7"/>
  <c r="E73" i="7" s="1"/>
  <c r="E72" i="7" s="1"/>
  <c r="E69" i="7"/>
  <c r="E68" i="7" s="1"/>
  <c r="E64" i="7"/>
  <c r="E58" i="7"/>
  <c r="E50" i="7"/>
  <c r="E49" i="7" s="1"/>
  <c r="E94" i="7" l="1"/>
  <c r="E93" i="7" s="1"/>
  <c r="E57" i="7"/>
  <c r="E27" i="7"/>
  <c r="E26" i="7" s="1"/>
  <c r="B43" i="9" l="1"/>
  <c r="B38" i="9"/>
  <c r="B35" i="9"/>
  <c r="B33" i="9"/>
  <c r="B31" i="9"/>
  <c r="B28" i="9"/>
  <c r="B27" i="9"/>
  <c r="B22" i="9"/>
  <c r="B19" i="9"/>
  <c r="B16" i="9"/>
  <c r="B14" i="9"/>
  <c r="B8" i="9" l="1"/>
  <c r="B10" i="5" l="1"/>
  <c r="B11" i="5"/>
  <c r="B38" i="8"/>
  <c r="B25" i="8" s="1"/>
  <c r="B33" i="8"/>
  <c r="B30" i="8"/>
  <c r="B26" i="8"/>
  <c r="B20" i="8"/>
  <c r="B13" i="8"/>
  <c r="D83" i="3"/>
  <c r="D84" i="3"/>
  <c r="D79" i="3"/>
  <c r="D77" i="3"/>
  <c r="D76" i="3" s="1"/>
  <c r="D72" i="3"/>
  <c r="D65" i="3"/>
  <c r="D55" i="3"/>
  <c r="D49" i="3"/>
  <c r="D44" i="3" l="1"/>
  <c r="D37" i="3"/>
  <c r="D36" i="3" l="1"/>
  <c r="D27" i="3"/>
  <c r="D21" i="3"/>
  <c r="D19" i="3"/>
  <c r="D17" i="3"/>
  <c r="D15" i="3"/>
  <c r="D12" i="3"/>
  <c r="D11" i="3" l="1"/>
  <c r="D10" i="3" s="1"/>
  <c r="E35" i="3"/>
  <c r="F29" i="10" l="1"/>
  <c r="F11" i="10"/>
  <c r="B17" i="8"/>
  <c r="B10" i="8" s="1"/>
  <c r="F8" i="7" l="1"/>
  <c r="G36" i="7"/>
  <c r="G8" i="7"/>
  <c r="G7" i="7" s="1"/>
  <c r="E40" i="7" l="1"/>
  <c r="E39" i="7" s="1"/>
  <c r="E35" i="7"/>
  <c r="E36" i="7"/>
  <c r="E12" i="7"/>
  <c r="E13" i="7"/>
  <c r="E8" i="7"/>
  <c r="E9" i="7"/>
  <c r="H94" i="7"/>
  <c r="H93" i="7" s="1"/>
  <c r="H67" i="7" s="1"/>
  <c r="I94" i="7"/>
  <c r="I93" i="7" s="1"/>
  <c r="I67" i="7" s="1"/>
  <c r="G94" i="7"/>
  <c r="G93" i="7" s="1"/>
  <c r="G67" i="7" s="1"/>
  <c r="F94" i="7"/>
  <c r="F93" i="7" s="1"/>
  <c r="F39" i="7"/>
  <c r="F40" i="7"/>
  <c r="F35" i="7"/>
  <c r="F36" i="7"/>
  <c r="F12" i="7"/>
  <c r="F7" i="7" s="1"/>
  <c r="F13" i="7"/>
  <c r="F9" i="7"/>
  <c r="F25" i="7" l="1"/>
  <c r="F24" i="7" s="1"/>
  <c r="E25" i="7"/>
  <c r="E24" i="7" s="1"/>
  <c r="E7" i="7"/>
  <c r="E6" i="7" s="1"/>
  <c r="C10" i="8"/>
  <c r="C25" i="8"/>
  <c r="G40" i="7"/>
  <c r="H39" i="7"/>
  <c r="H25" i="7" s="1"/>
  <c r="H24" i="7" s="1"/>
  <c r="I39" i="7"/>
  <c r="G39" i="7"/>
  <c r="H35" i="7"/>
  <c r="I35" i="7"/>
  <c r="G35" i="7"/>
  <c r="H36" i="7"/>
  <c r="I36" i="7"/>
  <c r="I25" i="7" l="1"/>
  <c r="I24" i="7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4" i="10"/>
  <c r="J8" i="10"/>
  <c r="I8" i="10"/>
  <c r="H8" i="10"/>
  <c r="G8" i="10"/>
  <c r="G22" i="10" l="1"/>
  <c r="G29" i="10" s="1"/>
  <c r="I14" i="10"/>
  <c r="I22" i="10" s="1"/>
  <c r="I28" i="10" s="1"/>
  <c r="H14" i="10"/>
  <c r="H22" i="10" s="1"/>
  <c r="H28" i="10" s="1"/>
  <c r="J14" i="10"/>
  <c r="J22" i="10" s="1"/>
  <c r="J28" i="10" s="1"/>
</calcChain>
</file>

<file path=xl/sharedStrings.xml><?xml version="1.0" encoding="utf-8"?>
<sst xmlns="http://schemas.openxmlformats.org/spreadsheetml/2006/main" count="443" uniqueCount="230">
  <si>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</si>
  <si>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</si>
  <si>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</si>
  <si>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</si>
  <si>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</si>
  <si>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</si>
  <si>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</si>
  <si>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</si>
  <si>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</si>
  <si>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</si>
  <si>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</si>
  <si>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</si>
  <si>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</si>
  <si>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</si>
  <si>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</si>
  <si>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</si>
  <si>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</si>
  <si>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</si>
  <si>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</si>
  <si>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</si>
  <si>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</si>
  <si>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</si>
  <si>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</si>
  <si>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</si>
  <si>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</si>
  <si>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</si>
  <si>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</si>
  <si>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</si>
  <si>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Rashodi za nabavu proizvedene dugotrajne imovine</t>
  </si>
  <si>
    <t>Naziv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</si>
  <si>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</si>
  <si>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</si>
  <si>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</si>
  <si>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</si>
  <si>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</si>
  <si>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</si>
  <si>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</si>
  <si>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</si>
  <si>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</si>
  <si>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</si>
  <si>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</si>
  <si>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</si>
  <si>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</si>
  <si>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</si>
  <si>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</si>
  <si>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</si>
  <si>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</si>
  <si>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</si>
  <si>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</si>
  <si>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</si>
  <si>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</si>
  <si>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</si>
  <si>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</si>
  <si>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</si>
  <si>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</si>
  <si>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</si>
  <si>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</si>
  <si>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</si>
  <si>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</si>
  <si>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</si>
  <si>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 od prodaje proizvoda i robe,prihodi od donacija</t>
  </si>
  <si>
    <t>Financijski rashodi</t>
  </si>
  <si>
    <t>Naknade građanima i kućanstvima na temelju osiguranja</t>
  </si>
  <si>
    <t xml:space="preserve">09 Obrazovanje </t>
  </si>
  <si>
    <t>091 Predškolsko i osnovno obrazovanje</t>
  </si>
  <si>
    <t>096 Dodatne usluge u obrazovanju</t>
  </si>
  <si>
    <t>Ostali rashodi</t>
  </si>
  <si>
    <t>6 Donacije</t>
  </si>
  <si>
    <t>32 Vlastiti prihodi</t>
  </si>
  <si>
    <t>PROGRAM A101206</t>
  </si>
  <si>
    <t>EU projekti UO za obrazovanje,kulturu i sport</t>
  </si>
  <si>
    <t>Aktivnost A101206T120602</t>
  </si>
  <si>
    <t>Izvor financiranja 1.1</t>
  </si>
  <si>
    <t>Izvor financiranja 5.6</t>
  </si>
  <si>
    <t xml:space="preserve">Opći prihodi i primici </t>
  </si>
  <si>
    <t>Fondovi EU</t>
  </si>
  <si>
    <t>PROGRAM A101207</t>
  </si>
  <si>
    <t>Zakonski standardi ustanova u obrazovanju</t>
  </si>
  <si>
    <t>Aktivnost A101207A120701</t>
  </si>
  <si>
    <t>Osiguranje uvjeta rada za redovno poslovanje osnovne škole</t>
  </si>
  <si>
    <t>Izvor financiranja 3.2</t>
  </si>
  <si>
    <t>Vlastiti prihodi-proračunski korisnici</t>
  </si>
  <si>
    <t>Izvor financiranja 4.3</t>
  </si>
  <si>
    <t>Prihodi za posebne namjene-proračunski korisnici</t>
  </si>
  <si>
    <t>Izvor financiranja 4.4</t>
  </si>
  <si>
    <t>Decentralizirana sredstva</t>
  </si>
  <si>
    <t>Izvor financiranja 5.8</t>
  </si>
  <si>
    <t>Ostale pomoći-proračunski korisnici</t>
  </si>
  <si>
    <t>Izvor financiranja 5.9</t>
  </si>
  <si>
    <t>Pomoći/Fondovi EU PK</t>
  </si>
  <si>
    <t>Aktivnost A101207A120702</t>
  </si>
  <si>
    <t>Investicijska ulaganja u osnovne škole</t>
  </si>
  <si>
    <t>Rashodi za nabavu nefinancije imovine</t>
  </si>
  <si>
    <t>Rahodi za dodatna ulaganja na nefinancijskoj imovini</t>
  </si>
  <si>
    <t>Aktivnost A101207K120703</t>
  </si>
  <si>
    <t>Kapitalna ulaganja u osnovne škole</t>
  </si>
  <si>
    <t>PROGRAM A101208</t>
  </si>
  <si>
    <t>Naknade građanima i kućanstvima</t>
  </si>
  <si>
    <t>Poticanje demografskog razvitka</t>
  </si>
  <si>
    <t>Program ustanova u obrazovanju iznad standarda</t>
  </si>
  <si>
    <t>Aktivnost A101208A120801</t>
  </si>
  <si>
    <t>Aktivnost A101208A120804</t>
  </si>
  <si>
    <t>Aktivnost A101208A120808</t>
  </si>
  <si>
    <t>Nabava udžbenika za učenike OŠ</t>
  </si>
  <si>
    <t>Aktivnost A101208A120809</t>
  </si>
  <si>
    <t>Programi školskog kurikuluma</t>
  </si>
  <si>
    <t>Izvor financiranja 6.2</t>
  </si>
  <si>
    <t>Donacije-proračunski korisnici</t>
  </si>
  <si>
    <t>Aktivnost A101208A120810</t>
  </si>
  <si>
    <t>Ostale aktivnosti osnovnih škola</t>
  </si>
  <si>
    <t>Aktivnost A101208A120811</t>
  </si>
  <si>
    <t>Dodatne djelatnosti osnovnih škola</t>
  </si>
  <si>
    <t>Aktivnost A101208A120818</t>
  </si>
  <si>
    <t xml:space="preserve">Organizacija prehrane u osnovnim školama </t>
  </si>
  <si>
    <t>Aktivnost A101208A120819</t>
  </si>
  <si>
    <t>Opskrba školskih ustanova higijenskim potrepštinama za učenice osnovnih škola</t>
  </si>
  <si>
    <t>Ostale pomoći</t>
  </si>
  <si>
    <t>Aktivnost A101206T120608</t>
  </si>
  <si>
    <t>Škoplska shema voća</t>
  </si>
  <si>
    <t>Izvor financiranja 5.2</t>
  </si>
  <si>
    <t>Aktivnost A101208A120803</t>
  </si>
  <si>
    <t>Natjecanje iz znanja učenika</t>
  </si>
  <si>
    <t>Financiranje školskih projekata</t>
  </si>
  <si>
    <t>Rashodi za materijal i energiju</t>
  </si>
  <si>
    <t>Osnovno obrazovanje</t>
  </si>
  <si>
    <t>Knjige umjetnička djela</t>
  </si>
  <si>
    <t>Aktivnost A101207K120708</t>
  </si>
  <si>
    <t>Školska shema voća i mlijeka</t>
  </si>
  <si>
    <t>PLAN 2025.</t>
  </si>
  <si>
    <t>PROJEKCIJE PRORAČUNA
ZA 2026.</t>
  </si>
  <si>
    <t>IZVRŠENJE 2023.</t>
  </si>
  <si>
    <t>I.REBALANS 2024.</t>
  </si>
  <si>
    <t>PROJEKCIJE PRORAČUNA
ZA 2027.</t>
  </si>
  <si>
    <t>FINANCIJSKI PLAN PRORAČUNSKOG KORISNIKA JEDINICE LOKALNE I PODRUČNE (REGIONALNE) SAMOUPRAVE 
ZA 2025. I PROJEKCIJA ZA 2026. I 2027. GODINU</t>
  </si>
  <si>
    <t>Prihodi od imovine</t>
  </si>
  <si>
    <t>Tekuće pomoći prorač.korisnicima iz proračuna koji im nije nadležan</t>
  </si>
  <si>
    <t>Kapitalne pomoći prorač.korisnicima iz proračuna koji im nije nadležan</t>
  </si>
  <si>
    <t>Kamate na oročena sredstva</t>
  </si>
  <si>
    <t>Prihod od upravnih administrativnih pristojibi</t>
  </si>
  <si>
    <t>Ostali nespomenuti rashodi</t>
  </si>
  <si>
    <t>Tekuće donacije</t>
  </si>
  <si>
    <t>Prihodi iz nadležnog proračuna i od HZZO na temelju ug.obveza</t>
  </si>
  <si>
    <t>Prihodi nadležnog proračuna za fin.rashoda poslovanja</t>
  </si>
  <si>
    <t>Prihodi iz nadležnog prorač.za fin.rshoda za nabavu nef.imovine</t>
  </si>
  <si>
    <t>Rezultat poslovanja</t>
  </si>
  <si>
    <t>Višak/manjak prihoda</t>
  </si>
  <si>
    <t>Višak prihoda</t>
  </si>
  <si>
    <t>Plaće</t>
  </si>
  <si>
    <t>Plaće za redovan rad</t>
  </si>
  <si>
    <t>Otali rashodi za zaposlene</t>
  </si>
  <si>
    <t>Doprinosi na plaće</t>
  </si>
  <si>
    <t>Doprinosi za obvezno zdravstveno osiguranje</t>
  </si>
  <si>
    <t>Doprinosi za obvezno osiguranje u slučaju nezaposlenosti</t>
  </si>
  <si>
    <t>Naknade troškova zaposlenima</t>
  </si>
  <si>
    <t>Službena putovanja</t>
  </si>
  <si>
    <t xml:space="preserve">Naknade za prijevoz </t>
  </si>
  <si>
    <t>Stručno usavršavanje zaposlenika</t>
  </si>
  <si>
    <t>Uredski materijal i ostali materijali rashodi</t>
  </si>
  <si>
    <t>Materijal i sirovine</t>
  </si>
  <si>
    <t>Energija</t>
  </si>
  <si>
    <t>Materijal i djelovi za tekuće i investicijsko održavanje</t>
  </si>
  <si>
    <t>Sitni inventar i auto gume</t>
  </si>
  <si>
    <t>Rashodi za usluge</t>
  </si>
  <si>
    <t>Usluge telefona pošte i prijevoza</t>
  </si>
  <si>
    <t>Usluge tekućeg i investcijskog održavanja</t>
  </si>
  <si>
    <t>Usluge promidžbe i informiranja</t>
  </si>
  <si>
    <t>Komunalne usluge</t>
  </si>
  <si>
    <t>Zakupnine i najamnine</t>
  </si>
  <si>
    <t>Zdravstvene i veterninarske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</si>
  <si>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</si>
  <si>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</si>
  <si>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</si>
  <si>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</si>
  <si>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</si>
  <si>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</si>
  <si>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</si>
  <si>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</si>
  <si>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</si>
  <si>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financijski rashodi</t>
  </si>
  <si>
    <t>Bankarske usluge i usluge platnog promet</t>
  </si>
  <si>
    <t>Zatezne kamate</t>
  </si>
  <si>
    <t>Ostale naknade građanima i kućanstvima iz proračuna</t>
  </si>
  <si>
    <t>Naknade građanima i kućanstvima u naravi</t>
  </si>
  <si>
    <t>Tekuće donacije u novcu</t>
  </si>
  <si>
    <t>Postojenje i oprema</t>
  </si>
  <si>
    <t>Knjige</t>
  </si>
  <si>
    <t>Knjige,umjetnička djela i ostale</t>
  </si>
  <si>
    <t>Oprema za održavanje i zaštitu</t>
  </si>
  <si>
    <r>
      <t>FINANCIJSKI PLAN PRORAČUNSKOG KORISNIKA JEDINICE LOKALNE I PODRUČNE (REGIONALNE) SAMOUPRAVE 
ZA 202</t>
    </r>
    <r>
      <rPr>
        <b/>
        <sz val="12"/>
        <color rgb="FF000000"/>
        <rFont val="Arial"/>
        <family val="2"/>
        <charset val="238"/>
      </rPr>
      <t>5</t>
    </r>
    <r>
      <rPr>
        <b/>
        <sz val="12"/>
        <color indexed="8"/>
        <rFont val="Arial"/>
        <family val="2"/>
        <charset val="238"/>
      </rPr>
      <t>. I PROJEKCIJA ZA 202</t>
    </r>
    <r>
      <rPr>
        <b/>
        <sz val="12"/>
        <color rgb="FF000000"/>
        <rFont val="Arial"/>
        <family val="2"/>
        <charset val="238"/>
      </rPr>
      <t>6</t>
    </r>
    <r>
      <rPr>
        <b/>
        <sz val="12"/>
        <color indexed="8"/>
        <rFont val="Arial"/>
        <family val="2"/>
        <charset val="238"/>
      </rPr>
      <t>. I 202</t>
    </r>
    <r>
      <rPr>
        <b/>
        <sz val="12"/>
        <color rgb="FF000000"/>
        <rFont val="Arial"/>
        <family val="2"/>
        <charset val="238"/>
      </rPr>
      <t>7</t>
    </r>
    <r>
      <rPr>
        <b/>
        <sz val="12"/>
        <color indexed="8"/>
        <rFont val="Arial"/>
        <family val="2"/>
        <charset val="238"/>
      </rPr>
      <t>. GODINU</t>
    </r>
  </si>
  <si>
    <t>4.3.1 Ostali prihodi za posebne namjene</t>
  </si>
  <si>
    <t>4.4.Decentralizirana sredstva</t>
  </si>
  <si>
    <t>5.8 Ostale pomoći</t>
  </si>
  <si>
    <t>5.9 Pomoći/Fondovi EU</t>
  </si>
  <si>
    <t>6.2 Donacije-proračun korisnici</t>
  </si>
  <si>
    <t>3.2 Vlastiti prihodi-prorač korisnici</t>
  </si>
  <si>
    <t>4.3 Ostali prihodi za posebne namjne</t>
  </si>
  <si>
    <t>4.4 Decentralizirana sredstva</t>
  </si>
  <si>
    <t>5.6 Fondovi EU</t>
  </si>
  <si>
    <t>5.2 Školska shema</t>
  </si>
  <si>
    <t>6.2 Donacije-proračunski korisnici</t>
  </si>
  <si>
    <t>UKUPNO PRIMICI</t>
  </si>
  <si>
    <t>11 Opći prihodi i primici</t>
  </si>
  <si>
    <t>12 Sredstva učešća za pomoći</t>
  </si>
  <si>
    <t>2 Doprinosi</t>
  </si>
  <si>
    <t>21 Doprinosi za mirovinsko osiguranje</t>
  </si>
  <si>
    <t>31 Vlastiti prihodi</t>
  </si>
  <si>
    <t>4 Prihodi za posebene namjene</t>
  </si>
  <si>
    <t>4.4  Decentralizirana sredstva</t>
  </si>
  <si>
    <t>6.2 Donacije -prorač.korisnici</t>
  </si>
  <si>
    <t>7 Prihodi od nefinacijske imovine i nadoknada šteta s osnova osiguranja</t>
  </si>
  <si>
    <t>71 Prihodi od nefinacijske imovine i nadoknada šteta s osnova osiguranja</t>
  </si>
  <si>
    <t xml:space="preserve">UKUPNO IZDACI </t>
  </si>
  <si>
    <t>4.3 Ostali prihodi za posebne namjene</t>
  </si>
  <si>
    <t xml:space="preserve">  5.2 Školska shema</t>
  </si>
  <si>
    <t xml:space="preserve">  5.6 Fondovi EU</t>
  </si>
  <si>
    <t xml:space="preserve">  5.8 Ostale pomoći</t>
  </si>
  <si>
    <t xml:space="preserve">  5.9 Ostale pomoći</t>
  </si>
  <si>
    <t>6.2 Donacije proračunski korisnici</t>
  </si>
  <si>
    <t>Izvor financiranja 4.3.2</t>
  </si>
  <si>
    <t>Prihodi za posebne namjene-proračunski korisnici-prenesena sredstva</t>
  </si>
  <si>
    <t>Rashodi za nabavu proizvedene dug.imovine</t>
  </si>
  <si>
    <t>097 Eu projekti u obrazovanju</t>
  </si>
  <si>
    <t>12399 OSNOVNA ŠKOLA OPUZEN</t>
  </si>
  <si>
    <t>Rashodi za dodatna ulaganja na nefin.imovini</t>
  </si>
  <si>
    <t>Dodatna ulaganja na građevinskim objektima</t>
  </si>
  <si>
    <t>4.3.2.</t>
  </si>
  <si>
    <t>098 Usluge obrazovanja koje nisu drugdje svrstane</t>
  </si>
  <si>
    <t>ŠIFRA</t>
  </si>
  <si>
    <t>Europski socijalni fond-Projekt Zajedno možemo sve vol.8-pomoćnik u nastavi</t>
  </si>
  <si>
    <t>Školska shema voća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</si>
</sst>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0" fillId="5" borderId="0" xfId="0" applyFill="1"/>
    <xf numFmtId="0" fontId="0" fillId="2" borderId="0" xfId="0" applyFill="1"/>
    <xf numFmtId="3" fontId="6" fillId="5" borderId="4" xfId="0" applyNumberFormat="1" applyFont="1" applyFill="1" applyBorder="1" applyAlignment="1">
      <alignment horizontal="right"/>
    </xf>
    <xf numFmtId="3" fontId="0" fillId="0" borderId="0" xfId="0" applyNumberForma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3" fontId="22" fillId="3" borderId="1" xfId="0" quotePrefix="1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6" fontId="8" fillId="2" borderId="3" xfId="0" quotePrefix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0" fillId="0" borderId="3" xfId="0" applyNumberFormat="1" applyBorder="1"/>
    <xf numFmtId="0" fontId="8" fillId="2" borderId="3" xfId="0" quotePrefix="1" applyFont="1" applyFill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164" fontId="7" fillId="2" borderId="3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right" vertical="center" wrapText="1"/>
    </xf>
    <xf numFmtId="164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quotePrefix="1" applyFont="1" applyFill="1" applyBorder="1" applyAlignment="1">
      <alignment horizontal="right" vertical="center"/>
    </xf>
    <xf numFmtId="0" fontId="7" fillId="2" borderId="3" xfId="0" quotePrefix="1" applyFont="1" applyFill="1" applyBorder="1" applyAlignment="1">
      <alignment horizontal="right" vertical="center"/>
    </xf>
    <xf numFmtId="3" fontId="0" fillId="0" borderId="3" xfId="0" applyNumberFormat="1" applyBorder="1"/>
    <xf numFmtId="3" fontId="1" fillId="0" borderId="0" xfId="0" applyNumberFormat="1" applyFont="1" applyAlignment="1">
      <alignment horizontal="right"/>
    </xf>
    <xf numFmtId="14" fontId="8" fillId="2" borderId="3" xfId="0" quotePrefix="1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/>
    <xf numFmtId="3" fontId="9" fillId="2" borderId="3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6" fillId="6" borderId="3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Alignment="1">
      <alignment wrapText="1"/>
    </xf>
    <xf numFmtId="3" fontId="23" fillId="3" borderId="1" xfId="0" quotePrefix="1" applyNumberFormat="1" applyFont="1" applyFill="1" applyBorder="1" applyAlignment="1">
      <alignment horizontal="right"/>
    </xf>
    <xf numFmtId="3" fontId="18" fillId="0" borderId="0" xfId="0" applyNumberFormat="1" applyFont="1" applyAlignment="1">
      <alignment wrapText="1"/>
    </xf>
    <xf numFmtId="3" fontId="20" fillId="0" borderId="0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7" fillId="2" borderId="3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4" workbookViewId="0">
      <selection activeCell="A31" sqref="A31:J31"/>
    </sheetView>
  </sheetViews>
  <sheetFormatPr defaultRowHeight="15" x14ac:dyDescent="0.25"/>
  <cols>
    <col min="5" max="5" width="25.28515625" customWidth="1"/>
    <col min="6" max="6" width="25.28515625" style="80" customWidth="1"/>
    <col min="7" max="10" width="25.28515625" customWidth="1"/>
  </cols>
  <sheetData>
    <row r="1" spans="1:10" ht="42" customHeight="1" x14ac:dyDescent="0.25">
      <c r="A1" s="145" t="s">
        <v>133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x14ac:dyDescent="0.25">
      <c r="A2" s="23"/>
      <c r="B2" s="23"/>
      <c r="C2" s="23"/>
      <c r="D2" s="23"/>
      <c r="E2" s="23"/>
      <c r="F2" s="131"/>
      <c r="G2" s="23"/>
      <c r="H2" s="23"/>
      <c r="I2" s="23"/>
      <c r="J2" s="23"/>
    </row>
    <row r="3" spans="1:10" ht="15.75" x14ac:dyDescent="0.25">
      <c r="A3" s="145" t="s">
        <v>18</v>
      </c>
      <c r="B3" s="145"/>
      <c r="C3" s="145"/>
      <c r="D3" s="145"/>
      <c r="E3" s="145"/>
      <c r="F3" s="145"/>
      <c r="G3" s="145"/>
      <c r="H3" s="145"/>
      <c r="I3" s="158"/>
      <c r="J3" s="158"/>
    </row>
    <row r="4" spans="1:10" ht="18" x14ac:dyDescent="0.25">
      <c r="A4" s="23"/>
      <c r="B4" s="23"/>
      <c r="C4" s="23"/>
      <c r="D4" s="23"/>
      <c r="E4" s="23"/>
      <c r="F4" s="131"/>
      <c r="G4" s="23"/>
      <c r="H4" s="23"/>
      <c r="I4" s="5"/>
      <c r="J4" s="5"/>
    </row>
    <row r="5" spans="1:10" ht="15.75" x14ac:dyDescent="0.25">
      <c r="A5" s="145" t="s">
        <v>23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8" x14ac:dyDescent="0.25">
      <c r="A6" s="1"/>
      <c r="B6" s="2"/>
      <c r="C6" s="2"/>
      <c r="D6" s="2"/>
      <c r="E6" s="6"/>
      <c r="F6" s="132"/>
      <c r="G6" s="7"/>
      <c r="H6" s="7"/>
      <c r="I6" s="7"/>
      <c r="J6" s="36" t="s">
        <v>30</v>
      </c>
    </row>
    <row r="7" spans="1:10" ht="25.5" x14ac:dyDescent="0.25">
      <c r="A7" s="29"/>
      <c r="B7" s="30"/>
      <c r="C7" s="30"/>
      <c r="D7" s="31"/>
      <c r="E7" s="32"/>
      <c r="F7" s="133" t="s">
        <v>130</v>
      </c>
      <c r="G7" s="109" t="s">
        <v>131</v>
      </c>
      <c r="H7" s="109" t="s">
        <v>128</v>
      </c>
      <c r="I7" s="109" t="s">
        <v>129</v>
      </c>
      <c r="J7" s="109" t="s">
        <v>132</v>
      </c>
    </row>
    <row r="8" spans="1:10" x14ac:dyDescent="0.25">
      <c r="A8" s="150" t="s">
        <v>0</v>
      </c>
      <c r="B8" s="144"/>
      <c r="C8" s="144"/>
      <c r="D8" s="144"/>
      <c r="E8" s="159"/>
      <c r="F8" s="34">
        <v>1278609.8899999999</v>
      </c>
      <c r="G8" s="33">
        <f t="shared" ref="G8:J8" si="0">G9+G10</f>
        <v>1323521</v>
      </c>
      <c r="H8" s="33">
        <f t="shared" si="0"/>
        <v>1558542</v>
      </c>
      <c r="I8" s="33">
        <f t="shared" si="0"/>
        <v>1556792</v>
      </c>
      <c r="J8" s="33">
        <f t="shared" si="0"/>
        <v>1556792</v>
      </c>
    </row>
    <row r="9" spans="1:10" x14ac:dyDescent="0.25">
      <c r="A9" s="160" t="s">
        <v>32</v>
      </c>
      <c r="B9" s="161"/>
      <c r="C9" s="161"/>
      <c r="D9" s="161"/>
      <c r="E9" s="157"/>
      <c r="F9" s="34">
        <v>1278609.8899999999</v>
      </c>
      <c r="G9" s="34">
        <v>1323521</v>
      </c>
      <c r="H9" s="34">
        <v>1558542</v>
      </c>
      <c r="I9" s="34">
        <v>1556792</v>
      </c>
      <c r="J9" s="34">
        <v>1556792</v>
      </c>
    </row>
    <row r="10" spans="1:10" x14ac:dyDescent="0.25">
      <c r="A10" s="162" t="s">
        <v>33</v>
      </c>
      <c r="B10" s="157"/>
      <c r="C10" s="157"/>
      <c r="D10" s="157"/>
      <c r="E10" s="157"/>
      <c r="F10" s="34">
        <v>0</v>
      </c>
      <c r="G10" s="34"/>
      <c r="H10" s="34"/>
      <c r="I10" s="34"/>
      <c r="J10" s="34"/>
    </row>
    <row r="11" spans="1:10" x14ac:dyDescent="0.25">
      <c r="A11" s="37" t="s">
        <v>1</v>
      </c>
      <c r="B11" s="46"/>
      <c r="C11" s="46"/>
      <c r="D11" s="46"/>
      <c r="E11" s="46"/>
      <c r="F11" s="33">
        <f>F12+F13</f>
        <v>1279444.4300000002</v>
      </c>
      <c r="G11" s="33">
        <f t="shared" ref="G11:J11" si="1">G12+G13</f>
        <v>1520380</v>
      </c>
      <c r="H11" s="33">
        <f t="shared" si="1"/>
        <v>1558542</v>
      </c>
      <c r="I11" s="33">
        <f t="shared" si="1"/>
        <v>1556792</v>
      </c>
      <c r="J11" s="33">
        <f t="shared" si="1"/>
        <v>1556792</v>
      </c>
    </row>
    <row r="12" spans="1:10" x14ac:dyDescent="0.25">
      <c r="A12" s="163" t="s">
        <v>34</v>
      </c>
      <c r="B12" s="161"/>
      <c r="C12" s="161"/>
      <c r="D12" s="161"/>
      <c r="E12" s="161"/>
      <c r="F12" s="34">
        <v>1258602.3400000001</v>
      </c>
      <c r="G12" s="34">
        <v>1464413</v>
      </c>
      <c r="H12" s="34">
        <v>1520563</v>
      </c>
      <c r="I12" s="34">
        <v>1518813</v>
      </c>
      <c r="J12" s="34">
        <v>1518813</v>
      </c>
    </row>
    <row r="13" spans="1:10" x14ac:dyDescent="0.25">
      <c r="A13" s="156" t="s">
        <v>35</v>
      </c>
      <c r="B13" s="157"/>
      <c r="C13" s="157"/>
      <c r="D13" s="157"/>
      <c r="E13" s="157"/>
      <c r="F13" s="48">
        <v>20842.09</v>
      </c>
      <c r="G13" s="48">
        <v>55967</v>
      </c>
      <c r="H13" s="48">
        <v>37979</v>
      </c>
      <c r="I13" s="48">
        <v>37979</v>
      </c>
      <c r="J13" s="48">
        <v>37979</v>
      </c>
    </row>
    <row r="14" spans="1:10" x14ac:dyDescent="0.25">
      <c r="A14" s="143" t="s">
        <v>52</v>
      </c>
      <c r="B14" s="144"/>
      <c r="C14" s="144"/>
      <c r="D14" s="144"/>
      <c r="E14" s="144"/>
      <c r="F14" s="33">
        <f>F8-F11</f>
        <v>-834.54000000027008</v>
      </c>
      <c r="G14" s="33">
        <f>G8-G11</f>
        <v>-196859</v>
      </c>
      <c r="H14" s="33">
        <f t="shared" ref="H14:J14" si="2">H8-H11</f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3"/>
      <c r="B15" s="21"/>
      <c r="C15" s="21"/>
      <c r="D15" s="21"/>
      <c r="E15" s="21"/>
      <c r="F15" s="134"/>
      <c r="G15" s="21"/>
      <c r="H15" s="22"/>
      <c r="I15" s="22"/>
      <c r="J15" s="22"/>
    </row>
    <row r="16" spans="1:10" ht="15.75" x14ac:dyDescent="0.25">
      <c r="A16" s="145" t="s">
        <v>24</v>
      </c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 ht="18" x14ac:dyDescent="0.25">
      <c r="A17" s="23"/>
      <c r="B17" s="21"/>
      <c r="C17" s="21"/>
      <c r="D17" s="21"/>
      <c r="E17" s="21"/>
      <c r="F17" s="134"/>
      <c r="G17" s="21"/>
      <c r="H17" s="22"/>
      <c r="I17" s="22"/>
      <c r="J17" s="22"/>
    </row>
    <row r="18" spans="1:10" ht="25.5" x14ac:dyDescent="0.25">
      <c r="A18" s="29"/>
      <c r="B18" s="30"/>
      <c r="C18" s="30"/>
      <c r="D18" s="31"/>
      <c r="E18" s="32"/>
      <c r="F18" s="133" t="s">
        <v>130</v>
      </c>
      <c r="G18" s="109" t="s">
        <v>131</v>
      </c>
      <c r="H18" s="109" t="s">
        <v>128</v>
      </c>
      <c r="I18" s="109" t="s">
        <v>129</v>
      </c>
      <c r="J18" s="109" t="s">
        <v>132</v>
      </c>
    </row>
    <row r="19" spans="1:10" x14ac:dyDescent="0.25">
      <c r="A19" s="156" t="s">
        <v>36</v>
      </c>
      <c r="B19" s="157"/>
      <c r="C19" s="157"/>
      <c r="D19" s="157"/>
      <c r="E19" s="157"/>
      <c r="F19" s="48"/>
      <c r="G19" s="48"/>
      <c r="H19" s="48"/>
      <c r="I19" s="48"/>
      <c r="J19" s="47"/>
    </row>
    <row r="20" spans="1:10" x14ac:dyDescent="0.25">
      <c r="A20" s="156" t="s">
        <v>37</v>
      </c>
      <c r="B20" s="157"/>
      <c r="C20" s="157"/>
      <c r="D20" s="157"/>
      <c r="E20" s="157"/>
      <c r="F20" s="48"/>
      <c r="G20" s="48"/>
      <c r="H20" s="48"/>
      <c r="I20" s="48"/>
      <c r="J20" s="47"/>
    </row>
    <row r="21" spans="1:10" x14ac:dyDescent="0.25">
      <c r="A21" s="143" t="s">
        <v>2</v>
      </c>
      <c r="B21" s="144"/>
      <c r="C21" s="144"/>
      <c r="D21" s="144"/>
      <c r="E21" s="144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143" t="s">
        <v>53</v>
      </c>
      <c r="B22" s="144"/>
      <c r="C22" s="144"/>
      <c r="D22" s="144"/>
      <c r="E22" s="144"/>
      <c r="F22" s="33">
        <v>3716.85</v>
      </c>
      <c r="G22" s="33">
        <f t="shared" ref="G22:J22" si="4">G14+G21</f>
        <v>-196859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134"/>
      <c r="G23" s="21"/>
      <c r="H23" s="22"/>
      <c r="I23" s="22"/>
      <c r="J23" s="22"/>
    </row>
    <row r="24" spans="1:10" ht="15.75" x14ac:dyDescent="0.25">
      <c r="A24" s="145" t="s">
        <v>54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ht="15.75" x14ac:dyDescent="0.25">
      <c r="A25" s="44"/>
      <c r="B25" s="45"/>
      <c r="C25" s="45"/>
      <c r="D25" s="45"/>
      <c r="E25" s="45"/>
      <c r="F25" s="135"/>
      <c r="G25" s="45"/>
      <c r="H25" s="45"/>
      <c r="I25" s="45"/>
      <c r="J25" s="45"/>
    </row>
    <row r="26" spans="1:10" ht="25.5" x14ac:dyDescent="0.25">
      <c r="A26" s="29"/>
      <c r="B26" s="30"/>
      <c r="C26" s="30"/>
      <c r="D26" s="31"/>
      <c r="E26" s="32"/>
      <c r="F26" s="133" t="s">
        <v>130</v>
      </c>
      <c r="G26" s="109" t="s">
        <v>131</v>
      </c>
      <c r="H26" s="109" t="s">
        <v>128</v>
      </c>
      <c r="I26" s="109" t="s">
        <v>129</v>
      </c>
      <c r="J26" s="109" t="s">
        <v>132</v>
      </c>
    </row>
    <row r="27" spans="1:10" ht="15" customHeight="1" x14ac:dyDescent="0.25">
      <c r="A27" s="147" t="s">
        <v>55</v>
      </c>
      <c r="B27" s="148"/>
      <c r="C27" s="148"/>
      <c r="D27" s="148"/>
      <c r="E27" s="149"/>
      <c r="F27" s="49">
        <v>0</v>
      </c>
      <c r="G27" s="49">
        <v>3716</v>
      </c>
      <c r="H27" s="49">
        <v>0</v>
      </c>
      <c r="I27" s="49">
        <v>0</v>
      </c>
      <c r="J27" s="50">
        <v>0</v>
      </c>
    </row>
    <row r="28" spans="1:10" ht="15" customHeight="1" x14ac:dyDescent="0.25">
      <c r="A28" s="143" t="s">
        <v>56</v>
      </c>
      <c r="B28" s="144"/>
      <c r="C28" s="144"/>
      <c r="D28" s="144"/>
      <c r="E28" s="144"/>
      <c r="F28" s="136">
        <v>3716.85</v>
      </c>
      <c r="G28" s="51"/>
      <c r="H28" s="51">
        <f t="shared" ref="H28:J28" si="5">H22+H27</f>
        <v>0</v>
      </c>
      <c r="I28" s="51">
        <f t="shared" si="5"/>
        <v>0</v>
      </c>
      <c r="J28" s="52">
        <f t="shared" si="5"/>
        <v>0</v>
      </c>
    </row>
    <row r="29" spans="1:10" ht="45" customHeight="1" x14ac:dyDescent="0.25">
      <c r="A29" s="150" t="s">
        <v>57</v>
      </c>
      <c r="B29" s="151"/>
      <c r="C29" s="151"/>
      <c r="D29" s="151"/>
      <c r="E29" s="152"/>
      <c r="F29" s="85">
        <f>F14+F21+F27-F28</f>
        <v>-4551.3900000002704</v>
      </c>
      <c r="G29" s="51">
        <f t="shared" ref="G29" si="6">G14+G21+G27-G28</f>
        <v>-193143</v>
      </c>
      <c r="H29" s="51">
        <v>0</v>
      </c>
      <c r="I29" s="51">
        <v>0</v>
      </c>
      <c r="J29" s="52">
        <v>0</v>
      </c>
    </row>
    <row r="30" spans="1:10" ht="15.75" x14ac:dyDescent="0.25">
      <c r="A30" s="53"/>
      <c r="B30" s="54"/>
      <c r="C30" s="54"/>
      <c r="D30" s="54"/>
      <c r="E30" s="54"/>
      <c r="F30" s="137"/>
      <c r="G30" s="54"/>
      <c r="H30" s="54"/>
      <c r="I30" s="54"/>
      <c r="J30" s="54"/>
    </row>
    <row r="31" spans="1:10" ht="15.75" x14ac:dyDescent="0.25">
      <c r="A31" s="153" t="s">
        <v>51</v>
      </c>
      <c r="B31" s="153"/>
      <c r="C31" s="153"/>
      <c r="D31" s="153"/>
      <c r="E31" s="153"/>
      <c r="F31" s="153"/>
      <c r="G31" s="153"/>
      <c r="H31" s="153"/>
      <c r="I31" s="153"/>
      <c r="J31" s="153"/>
    </row>
    <row r="32" spans="1:10" ht="18" x14ac:dyDescent="0.25">
      <c r="A32" s="55"/>
      <c r="B32" s="56"/>
      <c r="C32" s="56"/>
      <c r="D32" s="56"/>
      <c r="E32" s="56"/>
      <c r="F32" s="138"/>
      <c r="G32" s="56"/>
      <c r="H32" s="57"/>
      <c r="I32" s="57"/>
      <c r="J32" s="57"/>
    </row>
    <row r="33" spans="1:10" ht="25.5" x14ac:dyDescent="0.25">
      <c r="A33" s="58"/>
      <c r="B33" s="59"/>
      <c r="C33" s="59"/>
      <c r="D33" s="60"/>
      <c r="E33" s="61"/>
      <c r="F33" s="133" t="s">
        <v>130</v>
      </c>
      <c r="G33" s="109" t="s">
        <v>131</v>
      </c>
      <c r="H33" s="109" t="s">
        <v>128</v>
      </c>
      <c r="I33" s="109" t="s">
        <v>129</v>
      </c>
      <c r="J33" s="109" t="s">
        <v>132</v>
      </c>
    </row>
    <row r="34" spans="1:10" x14ac:dyDescent="0.25">
      <c r="A34" s="147" t="s">
        <v>55</v>
      </c>
      <c r="B34" s="148"/>
      <c r="C34" s="148"/>
      <c r="D34" s="148"/>
      <c r="E34" s="149"/>
      <c r="F34" s="49">
        <v>0</v>
      </c>
      <c r="G34" s="49">
        <f>F37</f>
        <v>0</v>
      </c>
      <c r="H34" s="49">
        <f>G37</f>
        <v>0</v>
      </c>
      <c r="I34" s="49">
        <f>H37</f>
        <v>0</v>
      </c>
      <c r="J34" s="50">
        <f>I37</f>
        <v>0</v>
      </c>
    </row>
    <row r="35" spans="1:10" ht="28.5" customHeight="1" x14ac:dyDescent="0.25">
      <c r="A35" s="147" t="s">
        <v>58</v>
      </c>
      <c r="B35" s="148"/>
      <c r="C35" s="148"/>
      <c r="D35" s="148"/>
      <c r="E35" s="149"/>
      <c r="F35" s="49">
        <v>0</v>
      </c>
      <c r="G35" s="49">
        <v>0</v>
      </c>
      <c r="H35" s="49">
        <v>0</v>
      </c>
      <c r="I35" s="49">
        <v>0</v>
      </c>
      <c r="J35" s="50">
        <v>0</v>
      </c>
    </row>
    <row r="36" spans="1:10" x14ac:dyDescent="0.25">
      <c r="A36" s="147" t="s">
        <v>59</v>
      </c>
      <c r="B36" s="154"/>
      <c r="C36" s="154"/>
      <c r="D36" s="154"/>
      <c r="E36" s="155"/>
      <c r="F36" s="49">
        <v>0</v>
      </c>
      <c r="G36" s="49">
        <v>0</v>
      </c>
      <c r="H36" s="49">
        <v>0</v>
      </c>
      <c r="I36" s="49">
        <v>0</v>
      </c>
      <c r="J36" s="50">
        <v>0</v>
      </c>
    </row>
    <row r="37" spans="1:10" ht="15" customHeight="1" x14ac:dyDescent="0.25">
      <c r="A37" s="143" t="s">
        <v>56</v>
      </c>
      <c r="B37" s="144"/>
      <c r="C37" s="144"/>
      <c r="D37" s="144"/>
      <c r="E37" s="144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2">
        <f t="shared" si="7"/>
        <v>0</v>
      </c>
    </row>
    <row r="38" spans="1:10" ht="17.25" customHeight="1" x14ac:dyDescent="0.25"/>
    <row r="39" spans="1:10" x14ac:dyDescent="0.25">
      <c r="A39" s="141" t="s">
        <v>31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0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1.5703125" customWidth="1"/>
    <col min="4" max="4" width="25.28515625" style="80" customWidth="1"/>
    <col min="5" max="8" width="25.28515625" customWidth="1"/>
  </cols>
  <sheetData>
    <row r="1" spans="1:8" ht="42" customHeight="1" x14ac:dyDescent="0.25">
      <c r="A1" s="145" t="s">
        <v>133</v>
      </c>
      <c r="B1" s="145"/>
      <c r="C1" s="145"/>
      <c r="D1" s="145"/>
      <c r="E1" s="145"/>
      <c r="F1" s="145"/>
      <c r="G1" s="145"/>
      <c r="H1" s="145"/>
    </row>
    <row r="2" spans="1:8" ht="18" customHeight="1" x14ac:dyDescent="0.25">
      <c r="A2" s="4"/>
      <c r="B2" s="4"/>
      <c r="C2" s="4"/>
      <c r="D2" s="131"/>
      <c r="E2" s="4"/>
      <c r="F2" s="4"/>
      <c r="G2" s="4"/>
      <c r="H2" s="4"/>
    </row>
    <row r="3" spans="1:8" ht="15.75" customHeight="1" x14ac:dyDescent="0.25">
      <c r="A3" s="145" t="s">
        <v>18</v>
      </c>
      <c r="B3" s="145"/>
      <c r="C3" s="145"/>
      <c r="D3" s="145"/>
      <c r="E3" s="145"/>
      <c r="F3" s="145"/>
      <c r="G3" s="145"/>
      <c r="H3" s="145"/>
    </row>
    <row r="4" spans="1:8" ht="18" x14ac:dyDescent="0.25">
      <c r="A4" s="4"/>
      <c r="B4" s="4"/>
      <c r="C4" s="4"/>
      <c r="D4" s="131"/>
      <c r="E4" s="4"/>
      <c r="F4" s="4"/>
      <c r="G4" s="5"/>
      <c r="H4" s="5"/>
    </row>
    <row r="5" spans="1:8" ht="18" customHeight="1" x14ac:dyDescent="0.25">
      <c r="A5" s="145" t="s">
        <v>4</v>
      </c>
      <c r="B5" s="145"/>
      <c r="C5" s="145"/>
      <c r="D5" s="145"/>
      <c r="E5" s="145"/>
      <c r="F5" s="145"/>
      <c r="G5" s="145"/>
      <c r="H5" s="145"/>
    </row>
    <row r="6" spans="1:8" ht="18" x14ac:dyDescent="0.25">
      <c r="A6" s="4"/>
      <c r="B6" s="4"/>
      <c r="C6" s="4"/>
      <c r="D6" s="131"/>
      <c r="E6" s="4"/>
      <c r="F6" s="4"/>
      <c r="G6" s="5"/>
      <c r="H6" s="5"/>
    </row>
    <row r="7" spans="1:8" ht="15.75" customHeight="1" x14ac:dyDescent="0.25">
      <c r="A7" s="145" t="s">
        <v>38</v>
      </c>
      <c r="B7" s="145"/>
      <c r="C7" s="145"/>
      <c r="D7" s="145"/>
      <c r="E7" s="145"/>
      <c r="F7" s="145"/>
      <c r="G7" s="145"/>
      <c r="H7" s="145"/>
    </row>
    <row r="8" spans="1:8" ht="18" x14ac:dyDescent="0.25">
      <c r="A8" s="4"/>
      <c r="B8" s="4"/>
      <c r="C8" s="4"/>
      <c r="D8" s="131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33" t="s">
        <v>130</v>
      </c>
      <c r="E9" s="109" t="s">
        <v>131</v>
      </c>
      <c r="F9" s="109" t="s">
        <v>128</v>
      </c>
      <c r="G9" s="109" t="s">
        <v>129</v>
      </c>
      <c r="H9" s="109" t="s">
        <v>132</v>
      </c>
    </row>
    <row r="10" spans="1:8" x14ac:dyDescent="0.25">
      <c r="A10" s="40"/>
      <c r="B10" s="41"/>
      <c r="C10" s="39" t="s">
        <v>0</v>
      </c>
      <c r="D10" s="139">
        <f>D11</f>
        <v>1278609.8899999999</v>
      </c>
      <c r="E10" s="112">
        <f>E11+E27</f>
        <v>1323521</v>
      </c>
      <c r="F10" s="112">
        <f>F11+F27</f>
        <v>1558542</v>
      </c>
      <c r="G10" s="112">
        <f t="shared" ref="G10:H10" si="0">G11+G27</f>
        <v>1556792</v>
      </c>
      <c r="H10" s="112">
        <f t="shared" si="0"/>
        <v>1556792</v>
      </c>
    </row>
    <row r="11" spans="1:8" ht="15.75" customHeight="1" x14ac:dyDescent="0.25">
      <c r="A11" s="11">
        <v>6</v>
      </c>
      <c r="B11" s="11"/>
      <c r="C11" s="11" t="s">
        <v>7</v>
      </c>
      <c r="D11" s="64">
        <f>D12+D15+D17+D19+D21</f>
        <v>1278609.8899999999</v>
      </c>
      <c r="E11" s="65">
        <f>E12+E17+E19</f>
        <v>1319805</v>
      </c>
      <c r="F11" s="65">
        <f>F12+F17+F19+F21</f>
        <v>1558542</v>
      </c>
      <c r="G11" s="65">
        <f t="shared" ref="G11:H11" si="1">G12+G17+G19+G21</f>
        <v>1556792</v>
      </c>
      <c r="H11" s="65">
        <f t="shared" si="1"/>
        <v>1556792</v>
      </c>
    </row>
    <row r="12" spans="1:8" ht="25.5" x14ac:dyDescent="0.25">
      <c r="A12" s="11"/>
      <c r="B12" s="11">
        <v>63</v>
      </c>
      <c r="C12" s="11" t="s">
        <v>26</v>
      </c>
      <c r="D12" s="64">
        <f>D13+D14</f>
        <v>1050262.95</v>
      </c>
      <c r="E12" s="65">
        <v>1310905</v>
      </c>
      <c r="F12" s="65">
        <v>1347558</v>
      </c>
      <c r="G12" s="65">
        <v>1347558</v>
      </c>
      <c r="H12" s="65">
        <v>1347558</v>
      </c>
    </row>
    <row r="13" spans="1:8" ht="25.5" customHeight="1" x14ac:dyDescent="0.25">
      <c r="A13" s="11"/>
      <c r="B13" s="16">
        <v>6361</v>
      </c>
      <c r="C13" s="16" t="s">
        <v>135</v>
      </c>
      <c r="D13" s="8">
        <v>1030736.31</v>
      </c>
      <c r="E13" s="9">
        <v>0</v>
      </c>
      <c r="F13" s="9">
        <v>0</v>
      </c>
      <c r="G13" s="9">
        <v>0</v>
      </c>
      <c r="H13" s="9">
        <v>0</v>
      </c>
    </row>
    <row r="14" spans="1:8" ht="24" customHeight="1" x14ac:dyDescent="0.25">
      <c r="A14" s="11"/>
      <c r="B14" s="16">
        <v>6362</v>
      </c>
      <c r="C14" s="16" t="s">
        <v>136</v>
      </c>
      <c r="D14" s="8">
        <v>19526.64</v>
      </c>
      <c r="E14" s="9">
        <v>0</v>
      </c>
      <c r="F14" s="9">
        <v>0</v>
      </c>
      <c r="G14" s="9">
        <v>0</v>
      </c>
      <c r="H14" s="9">
        <v>0</v>
      </c>
    </row>
    <row r="15" spans="1:8" x14ac:dyDescent="0.25">
      <c r="A15" s="11"/>
      <c r="B15" s="11">
        <v>64</v>
      </c>
      <c r="C15" s="11" t="s">
        <v>134</v>
      </c>
      <c r="D15" s="64">
        <f>D16</f>
        <v>0.01</v>
      </c>
      <c r="E15" s="9">
        <v>0</v>
      </c>
      <c r="F15" s="9">
        <v>0</v>
      </c>
      <c r="G15" s="9">
        <v>0</v>
      </c>
      <c r="H15" s="9"/>
    </row>
    <row r="16" spans="1:8" x14ac:dyDescent="0.25">
      <c r="A16" s="11"/>
      <c r="B16" s="16">
        <v>6413</v>
      </c>
      <c r="C16" s="16" t="s">
        <v>137</v>
      </c>
      <c r="D16" s="8">
        <v>0.01</v>
      </c>
      <c r="E16" s="9">
        <v>0</v>
      </c>
      <c r="F16" s="9">
        <v>0</v>
      </c>
      <c r="G16" s="9">
        <v>0</v>
      </c>
      <c r="H16" s="9">
        <v>0</v>
      </c>
    </row>
    <row r="17" spans="1:8" ht="30" customHeight="1" x14ac:dyDescent="0.25">
      <c r="A17" s="12"/>
      <c r="B17" s="26">
        <v>65</v>
      </c>
      <c r="C17" s="86" t="s">
        <v>138</v>
      </c>
      <c r="D17" s="64">
        <f>D18</f>
        <v>6821.22</v>
      </c>
      <c r="E17" s="65">
        <v>8800</v>
      </c>
      <c r="F17" s="65">
        <v>8800</v>
      </c>
      <c r="G17" s="65">
        <v>8800</v>
      </c>
      <c r="H17" s="65">
        <v>8800</v>
      </c>
    </row>
    <row r="18" spans="1:8" ht="20.25" customHeight="1" x14ac:dyDescent="0.25">
      <c r="A18" s="12"/>
      <c r="B18" s="12">
        <v>6526</v>
      </c>
      <c r="C18" s="63" t="s">
        <v>139</v>
      </c>
      <c r="D18" s="8">
        <v>6821.22</v>
      </c>
      <c r="E18" s="9">
        <v>0</v>
      </c>
      <c r="F18" s="9">
        <v>0</v>
      </c>
      <c r="G18" s="9">
        <v>0</v>
      </c>
      <c r="H18" s="9"/>
    </row>
    <row r="19" spans="1:8" ht="30.75" customHeight="1" x14ac:dyDescent="0.25">
      <c r="A19" s="12"/>
      <c r="B19" s="26">
        <v>66</v>
      </c>
      <c r="C19" s="86" t="s">
        <v>60</v>
      </c>
      <c r="D19" s="64">
        <f>D20</f>
        <v>115</v>
      </c>
      <c r="E19" s="9">
        <v>100</v>
      </c>
      <c r="F19" s="9">
        <v>100</v>
      </c>
      <c r="G19" s="9">
        <v>100</v>
      </c>
      <c r="H19" s="9">
        <v>100</v>
      </c>
    </row>
    <row r="20" spans="1:8" ht="20.25" customHeight="1" x14ac:dyDescent="0.25">
      <c r="A20" s="12"/>
      <c r="B20" s="12">
        <v>6631</v>
      </c>
      <c r="C20" s="63" t="s">
        <v>140</v>
      </c>
      <c r="D20" s="8">
        <v>115</v>
      </c>
      <c r="E20" s="9">
        <v>0</v>
      </c>
      <c r="F20" s="9">
        <v>0</v>
      </c>
      <c r="G20" s="9">
        <v>0</v>
      </c>
      <c r="H20" s="9">
        <v>0</v>
      </c>
    </row>
    <row r="21" spans="1:8" ht="27.75" customHeight="1" x14ac:dyDescent="0.25">
      <c r="A21" s="12"/>
      <c r="B21" s="26">
        <v>67</v>
      </c>
      <c r="C21" s="86" t="s">
        <v>141</v>
      </c>
      <c r="D21" s="64">
        <f>D22</f>
        <v>221410.71</v>
      </c>
      <c r="E21" s="9">
        <v>0</v>
      </c>
      <c r="F21" s="65">
        <v>202084</v>
      </c>
      <c r="G21" s="65">
        <v>200334</v>
      </c>
      <c r="H21" s="65">
        <v>200334</v>
      </c>
    </row>
    <row r="22" spans="1:8" ht="30.75" customHeight="1" x14ac:dyDescent="0.25">
      <c r="A22" s="12"/>
      <c r="B22" s="12">
        <v>6711</v>
      </c>
      <c r="C22" s="63" t="s">
        <v>142</v>
      </c>
      <c r="D22" s="8">
        <v>221410.71</v>
      </c>
      <c r="E22" s="9">
        <v>0</v>
      </c>
      <c r="F22" s="9">
        <v>0</v>
      </c>
      <c r="G22" s="9">
        <v>0</v>
      </c>
      <c r="H22" s="9">
        <v>0</v>
      </c>
    </row>
    <row r="23" spans="1:8" ht="30.75" customHeight="1" x14ac:dyDescent="0.25">
      <c r="A23" s="12"/>
      <c r="B23" s="12">
        <v>6712</v>
      </c>
      <c r="C23" s="63" t="s">
        <v>143</v>
      </c>
      <c r="D23" s="8">
        <v>0</v>
      </c>
      <c r="E23" s="9">
        <v>0</v>
      </c>
      <c r="F23" s="9"/>
      <c r="G23" s="9">
        <v>0</v>
      </c>
      <c r="H23" s="9">
        <v>0</v>
      </c>
    </row>
    <row r="24" spans="1:8" x14ac:dyDescent="0.25">
      <c r="A24" s="14">
        <v>7</v>
      </c>
      <c r="B24" s="15"/>
      <c r="C24" s="24" t="s">
        <v>8</v>
      </c>
      <c r="D24" s="8">
        <v>0</v>
      </c>
      <c r="E24" s="9">
        <v>0</v>
      </c>
      <c r="F24" s="9">
        <v>0</v>
      </c>
      <c r="G24" s="9">
        <v>0</v>
      </c>
      <c r="H24" s="9">
        <v>0</v>
      </c>
    </row>
    <row r="25" spans="1:8" ht="12.75" customHeight="1" x14ac:dyDescent="0.25">
      <c r="A25" s="16"/>
      <c r="B25" s="16">
        <v>72</v>
      </c>
      <c r="C25" s="25" t="s">
        <v>25</v>
      </c>
      <c r="D25" s="8">
        <v>0</v>
      </c>
      <c r="E25" s="9">
        <v>0</v>
      </c>
      <c r="F25" s="9">
        <v>0</v>
      </c>
      <c r="G25" s="9">
        <v>0</v>
      </c>
      <c r="H25" s="10">
        <v>0</v>
      </c>
    </row>
    <row r="26" spans="1:8" ht="12.75" customHeight="1" x14ac:dyDescent="0.25">
      <c r="A26" s="11">
        <v>9</v>
      </c>
      <c r="B26" s="16"/>
      <c r="C26" s="25"/>
      <c r="D26" s="8"/>
      <c r="E26" s="9"/>
      <c r="F26" s="9"/>
      <c r="G26" s="9"/>
      <c r="H26" s="10"/>
    </row>
    <row r="27" spans="1:8" ht="12.75" customHeight="1" x14ac:dyDescent="0.25">
      <c r="A27" s="11"/>
      <c r="B27" s="11">
        <v>92</v>
      </c>
      <c r="C27" s="24" t="s">
        <v>144</v>
      </c>
      <c r="D27" s="64">
        <f>D28</f>
        <v>4551.3900000000003</v>
      </c>
      <c r="E27" s="65">
        <f>E28</f>
        <v>3716</v>
      </c>
      <c r="F27" s="65">
        <f>F28</f>
        <v>0</v>
      </c>
      <c r="G27" s="65">
        <f t="shared" ref="G27:H27" si="2">G28</f>
        <v>0</v>
      </c>
      <c r="H27" s="65">
        <f t="shared" si="2"/>
        <v>0</v>
      </c>
    </row>
    <row r="28" spans="1:8" ht="12.75" customHeight="1" x14ac:dyDescent="0.25">
      <c r="A28" s="11"/>
      <c r="B28" s="16">
        <v>922</v>
      </c>
      <c r="C28" s="25" t="s">
        <v>145</v>
      </c>
      <c r="D28" s="8">
        <v>4551.3900000000003</v>
      </c>
      <c r="E28" s="9">
        <v>3716</v>
      </c>
      <c r="F28" s="9">
        <v>0</v>
      </c>
      <c r="G28" s="9">
        <v>0</v>
      </c>
      <c r="H28" s="9">
        <v>0</v>
      </c>
    </row>
    <row r="29" spans="1:8" ht="12.75" customHeight="1" x14ac:dyDescent="0.25">
      <c r="A29" s="16"/>
      <c r="B29" s="16">
        <v>9221</v>
      </c>
      <c r="C29" s="16" t="s">
        <v>146</v>
      </c>
      <c r="D29" s="140">
        <v>4551.3900000000003</v>
      </c>
      <c r="E29" s="113">
        <v>3716</v>
      </c>
      <c r="F29" s="113">
        <v>0</v>
      </c>
      <c r="G29" s="113">
        <v>0</v>
      </c>
      <c r="H29" s="113">
        <v>0</v>
      </c>
    </row>
    <row r="31" spans="1:8" ht="22.5" customHeight="1" x14ac:dyDescent="0.25"/>
    <row r="32" spans="1:8" ht="12.75" customHeight="1" x14ac:dyDescent="0.25">
      <c r="A32" s="145" t="s">
        <v>39</v>
      </c>
      <c r="B32" s="164"/>
      <c r="C32" s="164"/>
      <c r="D32" s="164"/>
      <c r="E32" s="164"/>
      <c r="F32" s="164"/>
      <c r="G32" s="164"/>
      <c r="H32" s="164"/>
    </row>
    <row r="33" spans="1:8" ht="18" x14ac:dyDescent="0.25">
      <c r="A33" s="4"/>
      <c r="B33" s="4"/>
      <c r="C33" s="4"/>
      <c r="D33" s="131"/>
      <c r="E33" s="4"/>
      <c r="F33" s="4"/>
      <c r="G33" s="5"/>
      <c r="H33" s="5"/>
    </row>
    <row r="34" spans="1:8" ht="25.5" x14ac:dyDescent="0.25">
      <c r="A34" s="19" t="s">
        <v>5</v>
      </c>
      <c r="B34" s="18" t="s">
        <v>6</v>
      </c>
      <c r="C34" s="18" t="s">
        <v>9</v>
      </c>
      <c r="D34" s="133" t="s">
        <v>130</v>
      </c>
      <c r="E34" s="109" t="s">
        <v>131</v>
      </c>
      <c r="F34" s="109" t="s">
        <v>128</v>
      </c>
      <c r="G34" s="109" t="s">
        <v>129</v>
      </c>
      <c r="H34" s="109" t="s">
        <v>132</v>
      </c>
    </row>
    <row r="35" spans="1:8" x14ac:dyDescent="0.25">
      <c r="A35" s="40"/>
      <c r="B35" s="41"/>
      <c r="C35" s="39" t="s">
        <v>1</v>
      </c>
      <c r="D35" s="139">
        <f>D36+D83</f>
        <v>1279444.4300000004</v>
      </c>
      <c r="E35" s="112">
        <f>E36+E83</f>
        <v>1520380</v>
      </c>
      <c r="F35" s="112">
        <f>F36+F83</f>
        <v>1558542</v>
      </c>
      <c r="G35" s="112">
        <f t="shared" ref="G35:H35" si="3">G36+G83</f>
        <v>1556792</v>
      </c>
      <c r="H35" s="112">
        <f t="shared" si="3"/>
        <v>1556792</v>
      </c>
    </row>
    <row r="36" spans="1:8" ht="15.75" customHeight="1" x14ac:dyDescent="0.25">
      <c r="A36" s="11">
        <v>3</v>
      </c>
      <c r="B36" s="11"/>
      <c r="C36" s="11" t="s">
        <v>10</v>
      </c>
      <c r="D36" s="64">
        <f>D37+D44+D72+D76+D79</f>
        <v>1258602.3400000003</v>
      </c>
      <c r="E36" s="65">
        <f>E44+E37+E72+E76+E79</f>
        <v>1464413</v>
      </c>
      <c r="F36" s="65">
        <f>F37+F44+F72+F76+F79</f>
        <v>1520963</v>
      </c>
      <c r="G36" s="65">
        <f t="shared" ref="G36:H36" si="4">G37+G44+G72+G76+G79</f>
        <v>1519213</v>
      </c>
      <c r="H36" s="65">
        <f t="shared" si="4"/>
        <v>1519213</v>
      </c>
    </row>
    <row r="37" spans="1:8" ht="15.75" customHeight="1" x14ac:dyDescent="0.25">
      <c r="A37" s="11"/>
      <c r="B37" s="11">
        <v>31</v>
      </c>
      <c r="C37" s="11" t="s">
        <v>11</v>
      </c>
      <c r="D37" s="64">
        <f>D38+D40+D41</f>
        <v>943504.74000000011</v>
      </c>
      <c r="E37" s="65">
        <v>1206717</v>
      </c>
      <c r="F37" s="65">
        <v>1251532</v>
      </c>
      <c r="G37" s="65">
        <v>1251532</v>
      </c>
      <c r="H37" s="65">
        <v>1251532</v>
      </c>
    </row>
    <row r="38" spans="1:8" ht="15.75" customHeight="1" x14ac:dyDescent="0.25">
      <c r="A38" s="11"/>
      <c r="B38" s="16">
        <v>311</v>
      </c>
      <c r="C38" s="16" t="s">
        <v>147</v>
      </c>
      <c r="D38" s="8">
        <v>778917.54</v>
      </c>
      <c r="E38" s="9">
        <v>0</v>
      </c>
      <c r="F38" s="9">
        <v>0</v>
      </c>
      <c r="G38" s="9">
        <v>0</v>
      </c>
      <c r="H38" s="9">
        <v>0</v>
      </c>
    </row>
    <row r="39" spans="1:8" ht="15.75" customHeight="1" x14ac:dyDescent="0.25">
      <c r="A39" s="11"/>
      <c r="B39" s="16">
        <v>3111</v>
      </c>
      <c r="C39" s="16" t="s">
        <v>148</v>
      </c>
      <c r="D39" s="8">
        <v>778917.54</v>
      </c>
      <c r="E39" s="9">
        <v>0</v>
      </c>
      <c r="F39" s="9">
        <v>0</v>
      </c>
      <c r="G39" s="9">
        <v>0</v>
      </c>
      <c r="H39" s="9">
        <v>0</v>
      </c>
    </row>
    <row r="40" spans="1:8" ht="15.75" customHeight="1" x14ac:dyDescent="0.25">
      <c r="A40" s="11"/>
      <c r="B40" s="16">
        <v>312</v>
      </c>
      <c r="C40" s="16" t="s">
        <v>149</v>
      </c>
      <c r="D40" s="8">
        <v>37121.17</v>
      </c>
      <c r="E40" s="9">
        <v>0</v>
      </c>
      <c r="F40" s="9">
        <v>0</v>
      </c>
      <c r="G40" s="9">
        <v>0</v>
      </c>
      <c r="H40" s="9">
        <v>0</v>
      </c>
    </row>
    <row r="41" spans="1:8" ht="22.5" customHeight="1" x14ac:dyDescent="0.25">
      <c r="A41" s="11"/>
      <c r="B41" s="16">
        <v>313</v>
      </c>
      <c r="C41" s="16" t="s">
        <v>150</v>
      </c>
      <c r="D41" s="8">
        <v>127466.03</v>
      </c>
      <c r="E41" s="9">
        <v>0</v>
      </c>
      <c r="F41" s="9">
        <v>0</v>
      </c>
      <c r="G41" s="9">
        <v>0</v>
      </c>
      <c r="H41" s="9">
        <v>0</v>
      </c>
    </row>
    <row r="42" spans="1:8" ht="33.75" customHeight="1" x14ac:dyDescent="0.25">
      <c r="A42" s="11"/>
      <c r="B42" s="16">
        <v>3132</v>
      </c>
      <c r="C42" s="16" t="s">
        <v>151</v>
      </c>
      <c r="D42" s="8">
        <v>127430.78</v>
      </c>
      <c r="E42" s="9">
        <v>0</v>
      </c>
      <c r="F42" s="9">
        <v>0</v>
      </c>
      <c r="G42" s="9">
        <v>0</v>
      </c>
      <c r="H42" s="9">
        <v>0</v>
      </c>
    </row>
    <row r="43" spans="1:8" ht="24.75" customHeight="1" x14ac:dyDescent="0.25">
      <c r="A43" s="11"/>
      <c r="B43" s="16">
        <v>3133</v>
      </c>
      <c r="C43" s="16" t="s">
        <v>152</v>
      </c>
      <c r="D43" s="8">
        <v>35.25</v>
      </c>
      <c r="E43" s="9">
        <v>0</v>
      </c>
      <c r="F43" s="9">
        <v>0</v>
      </c>
      <c r="G43" s="9">
        <v>0</v>
      </c>
      <c r="H43" s="9">
        <v>0</v>
      </c>
    </row>
    <row r="44" spans="1:8" ht="15.75" customHeight="1" x14ac:dyDescent="0.25">
      <c r="A44" s="11"/>
      <c r="B44" s="26">
        <v>32</v>
      </c>
      <c r="C44" s="26" t="s">
        <v>20</v>
      </c>
      <c r="D44" s="64">
        <f>D45+D49+D55+D65</f>
        <v>288193</v>
      </c>
      <c r="E44" s="65">
        <v>231417</v>
      </c>
      <c r="F44" s="65">
        <v>239287</v>
      </c>
      <c r="G44" s="65">
        <v>237537</v>
      </c>
      <c r="H44" s="65">
        <v>237537</v>
      </c>
    </row>
    <row r="45" spans="1:8" ht="15.75" customHeight="1" x14ac:dyDescent="0.25">
      <c r="A45" s="11"/>
      <c r="B45" s="26">
        <v>321</v>
      </c>
      <c r="C45" s="26" t="s">
        <v>153</v>
      </c>
      <c r="D45" s="123">
        <v>25236.31</v>
      </c>
      <c r="E45" s="9">
        <v>0</v>
      </c>
      <c r="F45" s="9">
        <v>0</v>
      </c>
      <c r="G45" s="9">
        <v>0</v>
      </c>
      <c r="H45" s="9">
        <v>0</v>
      </c>
    </row>
    <row r="46" spans="1:8" ht="15.75" customHeight="1" x14ac:dyDescent="0.25">
      <c r="A46" s="11"/>
      <c r="B46" s="12">
        <v>3211</v>
      </c>
      <c r="C46" s="12" t="s">
        <v>154</v>
      </c>
      <c r="D46" s="119">
        <v>4512.72</v>
      </c>
      <c r="E46" s="9">
        <v>0</v>
      </c>
      <c r="F46" s="9">
        <v>0</v>
      </c>
      <c r="G46" s="9">
        <v>0</v>
      </c>
      <c r="H46" s="9">
        <v>0</v>
      </c>
    </row>
    <row r="47" spans="1:8" ht="15.75" customHeight="1" x14ac:dyDescent="0.25">
      <c r="A47" s="11"/>
      <c r="B47" s="12">
        <v>3212</v>
      </c>
      <c r="C47" s="12" t="s">
        <v>155</v>
      </c>
      <c r="D47" s="119">
        <v>20453.59</v>
      </c>
      <c r="E47" s="9">
        <v>0</v>
      </c>
      <c r="F47" s="9">
        <v>0</v>
      </c>
      <c r="G47" s="9">
        <v>0</v>
      </c>
      <c r="H47" s="9">
        <v>0</v>
      </c>
    </row>
    <row r="48" spans="1:8" ht="15.75" customHeight="1" x14ac:dyDescent="0.25">
      <c r="A48" s="11"/>
      <c r="B48" s="12">
        <v>3213</v>
      </c>
      <c r="C48" s="12" t="s">
        <v>156</v>
      </c>
      <c r="D48" s="119">
        <v>270</v>
      </c>
      <c r="E48" s="9">
        <v>0</v>
      </c>
      <c r="F48" s="9">
        <v>0</v>
      </c>
      <c r="G48" s="9">
        <v>0</v>
      </c>
      <c r="H48" s="9">
        <v>0</v>
      </c>
    </row>
    <row r="49" spans="1:8" ht="15.75" customHeight="1" x14ac:dyDescent="0.25">
      <c r="A49" s="11"/>
      <c r="B49" s="26">
        <v>322</v>
      </c>
      <c r="C49" s="26" t="s">
        <v>123</v>
      </c>
      <c r="D49" s="65">
        <f t="shared" ref="D49" si="5">D50+D51+D52+D53+D54</f>
        <v>108074.1</v>
      </c>
      <c r="E49" s="9">
        <v>0</v>
      </c>
      <c r="F49" s="9">
        <v>0</v>
      </c>
      <c r="G49" s="9">
        <v>0</v>
      </c>
      <c r="H49" s="9">
        <v>0</v>
      </c>
    </row>
    <row r="50" spans="1:8" ht="15.75" customHeight="1" x14ac:dyDescent="0.25">
      <c r="A50" s="11"/>
      <c r="B50" s="12">
        <v>3221</v>
      </c>
      <c r="C50" s="12" t="s">
        <v>157</v>
      </c>
      <c r="D50" s="119">
        <v>9352.6</v>
      </c>
      <c r="E50" s="9">
        <v>0</v>
      </c>
      <c r="F50" s="9">
        <v>0</v>
      </c>
      <c r="G50" s="9">
        <v>0</v>
      </c>
      <c r="H50" s="9">
        <v>0</v>
      </c>
    </row>
    <row r="51" spans="1:8" ht="15.75" customHeight="1" x14ac:dyDescent="0.25">
      <c r="A51" s="11"/>
      <c r="B51" s="12">
        <v>3222</v>
      </c>
      <c r="C51" s="12" t="s">
        <v>158</v>
      </c>
      <c r="D51" s="119">
        <v>74843.600000000006</v>
      </c>
      <c r="E51" s="9">
        <v>0</v>
      </c>
      <c r="F51" s="9">
        <v>0</v>
      </c>
      <c r="G51" s="9">
        <v>0</v>
      </c>
      <c r="H51" s="9">
        <v>0</v>
      </c>
    </row>
    <row r="52" spans="1:8" ht="15.75" customHeight="1" x14ac:dyDescent="0.25">
      <c r="A52" s="11"/>
      <c r="B52" s="12">
        <v>3223</v>
      </c>
      <c r="C52" s="12" t="s">
        <v>159</v>
      </c>
      <c r="D52" s="119">
        <v>20039.43</v>
      </c>
      <c r="E52" s="9">
        <v>0</v>
      </c>
      <c r="F52" s="9">
        <v>0</v>
      </c>
      <c r="G52" s="9">
        <v>0</v>
      </c>
      <c r="H52" s="9">
        <v>0</v>
      </c>
    </row>
    <row r="53" spans="1:8" ht="26.25" customHeight="1" x14ac:dyDescent="0.25">
      <c r="A53" s="11"/>
      <c r="B53" s="12">
        <v>3224</v>
      </c>
      <c r="C53" s="63" t="s">
        <v>160</v>
      </c>
      <c r="D53" s="119">
        <v>2491.3000000000002</v>
      </c>
      <c r="E53" s="9">
        <v>0</v>
      </c>
      <c r="F53" s="9">
        <v>0</v>
      </c>
      <c r="G53" s="9">
        <v>0</v>
      </c>
      <c r="H53" s="9">
        <v>0</v>
      </c>
    </row>
    <row r="54" spans="1:8" ht="15.75" customHeight="1" x14ac:dyDescent="0.25">
      <c r="A54" s="11"/>
      <c r="B54" s="12">
        <v>3225</v>
      </c>
      <c r="C54" s="12" t="s">
        <v>161</v>
      </c>
      <c r="D54" s="119">
        <v>1347.17</v>
      </c>
      <c r="E54" s="9">
        <v>0</v>
      </c>
      <c r="F54" s="9">
        <v>0</v>
      </c>
      <c r="G54" s="9">
        <v>0</v>
      </c>
      <c r="H54" s="9">
        <v>0</v>
      </c>
    </row>
    <row r="55" spans="1:8" ht="15.75" customHeight="1" x14ac:dyDescent="0.25">
      <c r="A55" s="11"/>
      <c r="B55" s="26">
        <v>323</v>
      </c>
      <c r="C55" s="26" t="s">
        <v>162</v>
      </c>
      <c r="D55" s="65">
        <f t="shared" ref="D55" si="6">D56+D57+D58+D59+D60+D61+D62+D63+D64</f>
        <v>147742.35</v>
      </c>
      <c r="E55" s="117">
        <v>0</v>
      </c>
      <c r="F55" s="9">
        <v>0</v>
      </c>
      <c r="G55" s="9">
        <v>0</v>
      </c>
      <c r="H55" s="9">
        <v>0</v>
      </c>
    </row>
    <row r="56" spans="1:8" ht="15.75" customHeight="1" x14ac:dyDescent="0.25">
      <c r="A56" s="11"/>
      <c r="B56" s="12">
        <v>3231</v>
      </c>
      <c r="C56" s="12" t="s">
        <v>163</v>
      </c>
      <c r="D56" s="119">
        <v>41116.79</v>
      </c>
      <c r="E56" s="118">
        <v>0</v>
      </c>
      <c r="F56" s="9">
        <v>0</v>
      </c>
      <c r="G56" s="9">
        <v>0</v>
      </c>
      <c r="H56" s="9">
        <v>0</v>
      </c>
    </row>
    <row r="57" spans="1:8" ht="15.75" customHeight="1" x14ac:dyDescent="0.25">
      <c r="A57" s="11"/>
      <c r="B57" s="12">
        <v>3232</v>
      </c>
      <c r="C57" s="12" t="s">
        <v>164</v>
      </c>
      <c r="D57" s="119">
        <v>74234.75</v>
      </c>
      <c r="E57" s="118">
        <v>0</v>
      </c>
      <c r="F57" s="9">
        <v>0</v>
      </c>
      <c r="G57" s="9">
        <v>0</v>
      </c>
      <c r="H57" s="9">
        <v>0</v>
      </c>
    </row>
    <row r="58" spans="1:8" ht="15.75" customHeight="1" x14ac:dyDescent="0.25">
      <c r="A58" s="11"/>
      <c r="B58" s="12">
        <v>3233</v>
      </c>
      <c r="C58" s="12" t="s">
        <v>165</v>
      </c>
      <c r="D58" s="119">
        <v>801.85</v>
      </c>
      <c r="E58" s="118">
        <v>0</v>
      </c>
      <c r="F58" s="9">
        <v>0</v>
      </c>
      <c r="G58" s="9">
        <v>0</v>
      </c>
      <c r="H58" s="9">
        <v>0</v>
      </c>
    </row>
    <row r="59" spans="1:8" ht="15.75" customHeight="1" x14ac:dyDescent="0.25">
      <c r="A59" s="11"/>
      <c r="B59" s="12">
        <v>3234</v>
      </c>
      <c r="C59" s="12" t="s">
        <v>166</v>
      </c>
      <c r="D59" s="119">
        <v>11429.46</v>
      </c>
      <c r="E59" s="118">
        <v>0</v>
      </c>
      <c r="F59" s="9">
        <v>0</v>
      </c>
      <c r="G59" s="9">
        <v>0</v>
      </c>
      <c r="H59" s="9">
        <v>0</v>
      </c>
    </row>
    <row r="60" spans="1:8" ht="15.75" customHeight="1" x14ac:dyDescent="0.25">
      <c r="A60" s="11"/>
      <c r="B60" s="12">
        <v>3235</v>
      </c>
      <c r="C60" s="12" t="s">
        <v>167</v>
      </c>
      <c r="D60" s="119">
        <v>10187.24</v>
      </c>
      <c r="E60" s="118">
        <v>0</v>
      </c>
      <c r="F60" s="9">
        <v>0</v>
      </c>
      <c r="G60" s="9">
        <v>0</v>
      </c>
      <c r="H60" s="9">
        <v>0</v>
      </c>
    </row>
    <row r="61" spans="1:8" ht="15.75" customHeight="1" x14ac:dyDescent="0.25">
      <c r="A61" s="11"/>
      <c r="B61" s="12">
        <v>3236</v>
      </c>
      <c r="C61" s="12" t="s">
        <v>168</v>
      </c>
      <c r="D61" s="119">
        <v>296</v>
      </c>
      <c r="E61" s="118">
        <v>0</v>
      </c>
      <c r="F61" s="9">
        <v>0</v>
      </c>
      <c r="G61" s="9">
        <v>0</v>
      </c>
      <c r="H61" s="9">
        <v>0</v>
      </c>
    </row>
    <row r="62" spans="1:8" ht="15.75" customHeight="1" x14ac:dyDescent="0.25">
      <c r="A62" s="11"/>
      <c r="B62" s="12">
        <v>3237</v>
      </c>
      <c r="C62" s="12" t="s">
        <v>169</v>
      </c>
      <c r="D62" s="119">
        <v>5964.45</v>
      </c>
      <c r="E62" s="118">
        <v>0</v>
      </c>
      <c r="F62" s="9">
        <v>0</v>
      </c>
      <c r="G62" s="9">
        <v>0</v>
      </c>
      <c r="H62" s="9">
        <v>0</v>
      </c>
    </row>
    <row r="63" spans="1:8" ht="15.75" customHeight="1" x14ac:dyDescent="0.25">
      <c r="A63" s="11"/>
      <c r="B63" s="12">
        <v>3238</v>
      </c>
      <c r="C63" s="12" t="s">
        <v>170</v>
      </c>
      <c r="D63" s="119">
        <v>3343.32</v>
      </c>
      <c r="E63" s="118">
        <v>0</v>
      </c>
      <c r="F63" s="9">
        <v>0</v>
      </c>
      <c r="G63" s="9">
        <v>0</v>
      </c>
      <c r="H63" s="9">
        <v>0</v>
      </c>
    </row>
    <row r="64" spans="1:8" ht="15.75" customHeight="1" x14ac:dyDescent="0.25">
      <c r="A64" s="11"/>
      <c r="B64" s="12">
        <v>3239</v>
      </c>
      <c r="C64" s="12" t="s">
        <v>171</v>
      </c>
      <c r="D64" s="119">
        <v>368.49</v>
      </c>
      <c r="E64" s="118">
        <v>0</v>
      </c>
      <c r="F64" s="9">
        <v>0</v>
      </c>
      <c r="G64" s="9">
        <v>0</v>
      </c>
      <c r="H64" s="9">
        <v>0</v>
      </c>
    </row>
    <row r="65" spans="1:8" ht="15.75" customHeight="1" x14ac:dyDescent="0.25">
      <c r="A65" s="11"/>
      <c r="B65" s="26">
        <v>329</v>
      </c>
      <c r="C65" s="26" t="s">
        <v>172</v>
      </c>
      <c r="D65" s="65">
        <f t="shared" ref="D65" si="7">D66+D67+D68+D69+D70+D71</f>
        <v>7140.24</v>
      </c>
      <c r="E65" s="118">
        <v>0</v>
      </c>
      <c r="F65" s="9">
        <v>0</v>
      </c>
      <c r="G65" s="9">
        <v>0</v>
      </c>
      <c r="H65" s="9">
        <v>0</v>
      </c>
    </row>
    <row r="66" spans="1:8" ht="15.75" customHeight="1" x14ac:dyDescent="0.25">
      <c r="A66" s="11"/>
      <c r="B66" s="12">
        <v>3292</v>
      </c>
      <c r="C66" s="12" t="s">
        <v>173</v>
      </c>
      <c r="D66" s="119">
        <v>992</v>
      </c>
      <c r="E66" s="118">
        <v>0</v>
      </c>
      <c r="F66" s="9">
        <v>0</v>
      </c>
      <c r="G66" s="9">
        <v>0</v>
      </c>
      <c r="H66" s="9">
        <v>0</v>
      </c>
    </row>
    <row r="67" spans="1:8" ht="15.75" customHeight="1" x14ac:dyDescent="0.25">
      <c r="A67" s="11"/>
      <c r="B67" s="12">
        <v>3293</v>
      </c>
      <c r="C67" s="12" t="s">
        <v>174</v>
      </c>
      <c r="D67" s="119">
        <v>1680.29</v>
      </c>
      <c r="E67" s="118">
        <v>0</v>
      </c>
      <c r="F67" s="9">
        <v>0</v>
      </c>
      <c r="G67" s="9">
        <v>0</v>
      </c>
      <c r="H67" s="9">
        <v>0</v>
      </c>
    </row>
    <row r="68" spans="1:8" ht="15.75" customHeight="1" x14ac:dyDescent="0.25">
      <c r="A68" s="11"/>
      <c r="B68" s="12">
        <v>3294</v>
      </c>
      <c r="C68" s="12" t="s">
        <v>175</v>
      </c>
      <c r="D68" s="119">
        <v>163.09</v>
      </c>
      <c r="E68" s="118">
        <v>0</v>
      </c>
      <c r="F68" s="9">
        <v>0</v>
      </c>
      <c r="G68" s="9">
        <v>0</v>
      </c>
      <c r="H68" s="9">
        <v>0</v>
      </c>
    </row>
    <row r="69" spans="1:8" ht="15.75" customHeight="1" x14ac:dyDescent="0.25">
      <c r="A69" s="11"/>
      <c r="B69" s="12">
        <v>3295</v>
      </c>
      <c r="C69" s="12" t="s">
        <v>176</v>
      </c>
      <c r="D69" s="119">
        <v>2084.4299999999998</v>
      </c>
      <c r="E69" s="118">
        <v>0</v>
      </c>
      <c r="F69" s="9">
        <v>0</v>
      </c>
      <c r="G69" s="9">
        <v>0</v>
      </c>
      <c r="H69" s="9">
        <v>0</v>
      </c>
    </row>
    <row r="70" spans="1:8" ht="15.75" customHeight="1" x14ac:dyDescent="0.25">
      <c r="A70" s="11"/>
      <c r="B70" s="12">
        <v>3296</v>
      </c>
      <c r="C70" s="12" t="s">
        <v>177</v>
      </c>
      <c r="D70" s="119">
        <v>1265.01</v>
      </c>
      <c r="E70" s="118">
        <v>0</v>
      </c>
      <c r="F70" s="9">
        <v>0</v>
      </c>
      <c r="G70" s="9">
        <v>0</v>
      </c>
      <c r="H70" s="9">
        <v>0</v>
      </c>
    </row>
    <row r="71" spans="1:8" ht="15.75" customHeight="1" x14ac:dyDescent="0.25">
      <c r="A71" s="11"/>
      <c r="B71" s="12">
        <v>3299</v>
      </c>
      <c r="C71" s="12" t="s">
        <v>172</v>
      </c>
      <c r="D71" s="119">
        <v>955.42</v>
      </c>
      <c r="E71" s="118">
        <v>0</v>
      </c>
      <c r="F71" s="9">
        <v>0</v>
      </c>
      <c r="G71" s="9">
        <v>0</v>
      </c>
      <c r="H71" s="9">
        <v>0</v>
      </c>
    </row>
    <row r="72" spans="1:8" ht="15.75" customHeight="1" x14ac:dyDescent="0.25">
      <c r="A72" s="11"/>
      <c r="B72" s="11">
        <v>34</v>
      </c>
      <c r="C72" s="11" t="s">
        <v>61</v>
      </c>
      <c r="D72" s="64">
        <f>D73</f>
        <v>2192.6999999999998</v>
      </c>
      <c r="E72" s="65">
        <v>1500</v>
      </c>
      <c r="F72" s="65">
        <v>1500</v>
      </c>
      <c r="G72" s="65">
        <v>1500</v>
      </c>
      <c r="H72" s="65">
        <v>1500</v>
      </c>
    </row>
    <row r="73" spans="1:8" ht="15.75" customHeight="1" x14ac:dyDescent="0.25">
      <c r="A73" s="11"/>
      <c r="B73" s="26">
        <v>343</v>
      </c>
      <c r="C73" s="86" t="s">
        <v>178</v>
      </c>
      <c r="D73" s="119">
        <v>2192.6999999999998</v>
      </c>
      <c r="E73" s="9">
        <v>0</v>
      </c>
      <c r="F73" s="9">
        <v>0</v>
      </c>
      <c r="G73" s="9">
        <v>0</v>
      </c>
      <c r="H73" s="9">
        <v>0</v>
      </c>
    </row>
    <row r="74" spans="1:8" ht="15.75" customHeight="1" x14ac:dyDescent="0.25">
      <c r="A74" s="11"/>
      <c r="B74" s="87">
        <v>3431</v>
      </c>
      <c r="C74" s="63" t="s">
        <v>179</v>
      </c>
      <c r="D74" s="119">
        <v>1138.5899999999999</v>
      </c>
      <c r="E74" s="9">
        <v>0</v>
      </c>
      <c r="F74" s="9">
        <v>0</v>
      </c>
      <c r="G74" s="9">
        <v>0</v>
      </c>
      <c r="H74" s="9">
        <v>0</v>
      </c>
    </row>
    <row r="75" spans="1:8" ht="15.75" customHeight="1" x14ac:dyDescent="0.25">
      <c r="A75" s="11"/>
      <c r="B75" s="12">
        <v>3433</v>
      </c>
      <c r="C75" s="12" t="s">
        <v>180</v>
      </c>
      <c r="D75" s="119">
        <v>1054.1099999999999</v>
      </c>
      <c r="E75" s="9">
        <v>0</v>
      </c>
      <c r="F75" s="9">
        <v>0</v>
      </c>
      <c r="G75" s="9">
        <v>0</v>
      </c>
      <c r="H75" s="9">
        <v>0</v>
      </c>
    </row>
    <row r="76" spans="1:8" ht="25.5" x14ac:dyDescent="0.25">
      <c r="A76" s="12"/>
      <c r="B76" s="26">
        <v>37</v>
      </c>
      <c r="C76" s="86" t="s">
        <v>62</v>
      </c>
      <c r="D76" s="65">
        <f t="shared" ref="D76:D77" si="8">D77</f>
        <v>23944.78</v>
      </c>
      <c r="E76" s="65">
        <v>24000</v>
      </c>
      <c r="F76" s="65">
        <v>27865</v>
      </c>
      <c r="G76" s="65">
        <v>27865</v>
      </c>
      <c r="H76" s="65">
        <v>27865</v>
      </c>
    </row>
    <row r="77" spans="1:8" ht="25.5" x14ac:dyDescent="0.25">
      <c r="A77" s="12"/>
      <c r="B77" s="12">
        <v>372</v>
      </c>
      <c r="C77" s="63" t="s">
        <v>181</v>
      </c>
      <c r="D77" s="9">
        <f t="shared" si="8"/>
        <v>23944.78</v>
      </c>
      <c r="E77" s="9">
        <v>0</v>
      </c>
      <c r="F77" s="9">
        <v>0</v>
      </c>
      <c r="G77" s="9">
        <v>0</v>
      </c>
      <c r="H77" s="9"/>
    </row>
    <row r="78" spans="1:8" x14ac:dyDescent="0.25">
      <c r="A78" s="12"/>
      <c r="B78" s="12">
        <v>3722</v>
      </c>
      <c r="C78" s="12" t="s">
        <v>182</v>
      </c>
      <c r="D78" s="119">
        <v>23944.78</v>
      </c>
      <c r="E78" s="9">
        <v>0</v>
      </c>
      <c r="F78" s="9">
        <v>0</v>
      </c>
      <c r="G78" s="9">
        <v>0</v>
      </c>
      <c r="H78" s="9"/>
    </row>
    <row r="79" spans="1:8" x14ac:dyDescent="0.25">
      <c r="A79" s="12"/>
      <c r="B79" s="26">
        <v>38</v>
      </c>
      <c r="C79" s="86" t="s">
        <v>66</v>
      </c>
      <c r="D79" s="64">
        <f>D80</f>
        <v>767.12</v>
      </c>
      <c r="E79" s="65">
        <v>779</v>
      </c>
      <c r="F79" s="65">
        <v>779</v>
      </c>
      <c r="G79" s="65">
        <v>779</v>
      </c>
      <c r="H79" s="65">
        <v>779</v>
      </c>
    </row>
    <row r="80" spans="1:8" x14ac:dyDescent="0.25">
      <c r="A80" s="12"/>
      <c r="B80" s="12">
        <v>381</v>
      </c>
      <c r="C80" s="63" t="s">
        <v>140</v>
      </c>
      <c r="D80" s="8">
        <v>767.12</v>
      </c>
      <c r="E80" s="9">
        <v>0</v>
      </c>
      <c r="F80" s="9">
        <v>0</v>
      </c>
      <c r="G80" s="9">
        <v>0</v>
      </c>
      <c r="H80" s="9">
        <v>0</v>
      </c>
    </row>
    <row r="81" spans="1:9" x14ac:dyDescent="0.25">
      <c r="A81" s="12"/>
      <c r="B81" s="12">
        <v>3811</v>
      </c>
      <c r="C81" s="63" t="s">
        <v>183</v>
      </c>
      <c r="D81" s="8">
        <v>767.12</v>
      </c>
      <c r="E81" s="9">
        <v>0</v>
      </c>
      <c r="F81" s="9">
        <v>0</v>
      </c>
      <c r="G81" s="9">
        <v>0</v>
      </c>
      <c r="H81" s="9">
        <v>0</v>
      </c>
    </row>
    <row r="82" spans="1:9" x14ac:dyDescent="0.25">
      <c r="A82" s="12"/>
      <c r="B82" s="26" t="s">
        <v>27</v>
      </c>
      <c r="C82" s="13"/>
      <c r="D82" s="8"/>
      <c r="E82" s="9">
        <v>0</v>
      </c>
      <c r="F82" s="9">
        <v>0</v>
      </c>
      <c r="G82" s="9">
        <v>0</v>
      </c>
      <c r="H82" s="9">
        <v>0</v>
      </c>
    </row>
    <row r="83" spans="1:9" x14ac:dyDescent="0.25">
      <c r="A83" s="14">
        <v>4</v>
      </c>
      <c r="B83" s="15"/>
      <c r="C83" s="24" t="s">
        <v>12</v>
      </c>
      <c r="D83" s="64">
        <f>D84</f>
        <v>20842.09</v>
      </c>
      <c r="E83" s="65">
        <f>E84+E89</f>
        <v>55967</v>
      </c>
      <c r="F83" s="65">
        <f>F84+F89</f>
        <v>37579</v>
      </c>
      <c r="G83" s="65">
        <f t="shared" ref="G83:H83" si="9">G84+G89</f>
        <v>37579</v>
      </c>
      <c r="H83" s="65">
        <f t="shared" si="9"/>
        <v>37579</v>
      </c>
    </row>
    <row r="84" spans="1:9" ht="24" customHeight="1" x14ac:dyDescent="0.25">
      <c r="A84" s="14"/>
      <c r="B84" s="11">
        <v>42</v>
      </c>
      <c r="C84" s="24" t="s">
        <v>28</v>
      </c>
      <c r="D84" s="64">
        <f>D85+D87</f>
        <v>20842.09</v>
      </c>
      <c r="E84" s="65">
        <v>22842</v>
      </c>
      <c r="F84" s="65">
        <v>20779</v>
      </c>
      <c r="G84" s="65">
        <v>20779</v>
      </c>
      <c r="H84" s="65">
        <v>20779</v>
      </c>
    </row>
    <row r="85" spans="1:9" ht="24" customHeight="1" x14ac:dyDescent="0.25">
      <c r="A85" s="14"/>
      <c r="B85" s="16">
        <v>422</v>
      </c>
      <c r="C85" s="25" t="s">
        <v>184</v>
      </c>
      <c r="D85" s="8">
        <v>863.56</v>
      </c>
      <c r="E85" s="9">
        <v>0</v>
      </c>
      <c r="F85" s="9">
        <v>0</v>
      </c>
      <c r="G85" s="9">
        <v>0</v>
      </c>
      <c r="H85" s="9">
        <v>0</v>
      </c>
    </row>
    <row r="86" spans="1:9" ht="15" customHeight="1" x14ac:dyDescent="0.25">
      <c r="A86" s="14"/>
      <c r="B86" s="16">
        <v>4223</v>
      </c>
      <c r="C86" s="25" t="s">
        <v>187</v>
      </c>
      <c r="D86" s="8">
        <v>863.56</v>
      </c>
      <c r="E86" s="9">
        <v>0</v>
      </c>
      <c r="F86" s="9">
        <v>0</v>
      </c>
      <c r="G86" s="9">
        <v>0</v>
      </c>
      <c r="H86" s="9">
        <v>0</v>
      </c>
    </row>
    <row r="87" spans="1:9" ht="15" customHeight="1" x14ac:dyDescent="0.25">
      <c r="A87" s="14"/>
      <c r="B87" s="16">
        <v>424</v>
      </c>
      <c r="C87" s="25" t="s">
        <v>186</v>
      </c>
      <c r="D87" s="8">
        <v>19978.53</v>
      </c>
      <c r="E87" s="9">
        <v>0</v>
      </c>
      <c r="F87" s="9">
        <v>0</v>
      </c>
      <c r="G87" s="9">
        <v>0</v>
      </c>
      <c r="H87" s="9">
        <v>0</v>
      </c>
    </row>
    <row r="88" spans="1:9" x14ac:dyDescent="0.25">
      <c r="A88" s="16"/>
      <c r="B88" s="16">
        <v>4241</v>
      </c>
      <c r="C88" s="25" t="s">
        <v>185</v>
      </c>
      <c r="D88" s="8">
        <v>19978.53</v>
      </c>
      <c r="E88" s="9">
        <v>15926</v>
      </c>
      <c r="F88" s="9">
        <v>16500</v>
      </c>
      <c r="G88" s="9">
        <v>16500</v>
      </c>
      <c r="H88" s="9">
        <v>16500</v>
      </c>
    </row>
    <row r="89" spans="1:9" x14ac:dyDescent="0.25">
      <c r="A89" s="16"/>
      <c r="B89" s="11">
        <v>45</v>
      </c>
      <c r="C89" s="16" t="s">
        <v>223</v>
      </c>
      <c r="D89" s="140">
        <v>0</v>
      </c>
      <c r="E89" s="116">
        <v>33125</v>
      </c>
      <c r="F89" s="124">
        <v>16800</v>
      </c>
      <c r="G89" s="124">
        <v>16800</v>
      </c>
      <c r="H89" s="124">
        <v>16800</v>
      </c>
      <c r="I89" s="114"/>
    </row>
    <row r="90" spans="1:9" x14ac:dyDescent="0.25">
      <c r="A90" s="16"/>
      <c r="B90" s="16">
        <v>451</v>
      </c>
      <c r="C90" s="16" t="s">
        <v>224</v>
      </c>
      <c r="D90" s="140">
        <v>0</v>
      </c>
      <c r="E90" s="115">
        <v>0</v>
      </c>
      <c r="F90" s="115">
        <v>0</v>
      </c>
      <c r="G90" s="115">
        <v>0</v>
      </c>
      <c r="H90" s="115">
        <v>0</v>
      </c>
    </row>
  </sheetData>
  <mergeCells count="5">
    <mergeCell ref="A32:H32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workbookViewId="0">
      <selection activeCell="E27" sqref="E27:F27"/>
    </sheetView>
  </sheetViews>
  <sheetFormatPr defaultRowHeight="15" x14ac:dyDescent="0.25"/>
  <cols>
    <col min="1" max="1" width="31.85546875" customWidth="1"/>
    <col min="2" max="2" width="25.28515625" style="80" customWidth="1"/>
    <col min="3" max="6" width="25.28515625" customWidth="1"/>
  </cols>
  <sheetData>
    <row r="1" spans="1:6" ht="42" customHeight="1" x14ac:dyDescent="0.25">
      <c r="A1" s="145" t="s">
        <v>188</v>
      </c>
      <c r="B1" s="145"/>
      <c r="C1" s="145"/>
      <c r="D1" s="145"/>
      <c r="E1" s="145"/>
      <c r="F1" s="145"/>
    </row>
    <row r="2" spans="1:6" ht="18" customHeight="1" x14ac:dyDescent="0.25">
      <c r="A2" s="23"/>
      <c r="B2" s="131"/>
      <c r="C2" s="23"/>
      <c r="D2" s="23"/>
      <c r="E2" s="23"/>
      <c r="F2" s="23"/>
    </row>
    <row r="3" spans="1:6" ht="15.75" customHeight="1" x14ac:dyDescent="0.25">
      <c r="A3" s="145" t="s">
        <v>18</v>
      </c>
      <c r="B3" s="145"/>
      <c r="C3" s="145"/>
      <c r="D3" s="145"/>
      <c r="E3" s="145"/>
      <c r="F3" s="145"/>
    </row>
    <row r="4" spans="1:6" ht="18" x14ac:dyDescent="0.25">
      <c r="B4" s="131"/>
      <c r="C4" s="23"/>
      <c r="D4" s="23"/>
      <c r="E4" s="5"/>
      <c r="F4" s="5"/>
    </row>
    <row r="5" spans="1:6" ht="18" customHeight="1" x14ac:dyDescent="0.25">
      <c r="A5" s="145" t="s">
        <v>4</v>
      </c>
      <c r="B5" s="145"/>
      <c r="C5" s="145"/>
      <c r="D5" s="145"/>
      <c r="E5" s="145"/>
      <c r="F5" s="145"/>
    </row>
    <row r="6" spans="1:6" ht="18" x14ac:dyDescent="0.25">
      <c r="A6" s="23"/>
      <c r="B6" s="131"/>
      <c r="C6" s="23"/>
      <c r="D6" s="23"/>
      <c r="E6" s="5"/>
      <c r="F6" s="5"/>
    </row>
    <row r="7" spans="1:6" ht="15.75" customHeight="1" x14ac:dyDescent="0.25">
      <c r="A7" s="145" t="s">
        <v>40</v>
      </c>
      <c r="B7" s="145"/>
      <c r="C7" s="145"/>
      <c r="D7" s="145"/>
      <c r="E7" s="145"/>
      <c r="F7" s="145"/>
    </row>
    <row r="8" spans="1:6" ht="18" x14ac:dyDescent="0.25">
      <c r="A8" s="23"/>
      <c r="B8" s="131"/>
      <c r="C8" s="23"/>
      <c r="D8" s="23"/>
      <c r="E8" s="5"/>
      <c r="F8" s="5"/>
    </row>
    <row r="9" spans="1:6" ht="25.5" x14ac:dyDescent="0.25">
      <c r="A9" s="19" t="s">
        <v>222</v>
      </c>
      <c r="B9" s="133" t="s">
        <v>130</v>
      </c>
      <c r="C9" s="109" t="s">
        <v>131</v>
      </c>
      <c r="D9" s="109" t="s">
        <v>128</v>
      </c>
      <c r="E9" s="109" t="s">
        <v>129</v>
      </c>
      <c r="F9" s="109" t="s">
        <v>132</v>
      </c>
    </row>
    <row r="10" spans="1:6" x14ac:dyDescent="0.25">
      <c r="A10" s="42" t="s">
        <v>0</v>
      </c>
      <c r="B10" s="139">
        <f>B11+B13+B17+B20</f>
        <v>1278609.8899999999</v>
      </c>
      <c r="C10" s="111">
        <f>C13+C17+C20</f>
        <v>1323521</v>
      </c>
      <c r="D10" s="112">
        <f>D11+D13+D17+D20</f>
        <v>1558542</v>
      </c>
      <c r="E10" s="112">
        <f t="shared" ref="E10:F10" si="0">E11+E13+E17+E20</f>
        <v>1556792</v>
      </c>
      <c r="F10" s="112">
        <f t="shared" si="0"/>
        <v>1556792</v>
      </c>
    </row>
    <row r="11" spans="1:6" x14ac:dyDescent="0.25">
      <c r="A11" s="24" t="s">
        <v>46</v>
      </c>
      <c r="B11" s="112">
        <v>0.01</v>
      </c>
      <c r="C11" s="110">
        <v>0</v>
      </c>
      <c r="D11" s="110">
        <v>0</v>
      </c>
      <c r="E11" s="110">
        <v>0</v>
      </c>
      <c r="F11" s="110">
        <v>0</v>
      </c>
    </row>
    <row r="12" spans="1:6" x14ac:dyDescent="0.25">
      <c r="A12" s="13" t="s">
        <v>194</v>
      </c>
      <c r="B12" s="9">
        <v>0.01</v>
      </c>
      <c r="C12" s="9"/>
      <c r="D12" s="9">
        <v>0</v>
      </c>
      <c r="E12" s="9">
        <v>0</v>
      </c>
      <c r="F12" s="9">
        <v>0</v>
      </c>
    </row>
    <row r="13" spans="1:6" x14ac:dyDescent="0.25">
      <c r="A13" s="11" t="s">
        <v>43</v>
      </c>
      <c r="B13" s="64">
        <f>B14+B16</f>
        <v>228231.93</v>
      </c>
      <c r="C13" s="65">
        <v>12516</v>
      </c>
      <c r="D13" s="120">
        <f>D14+D16</f>
        <v>210884</v>
      </c>
      <c r="E13" s="120">
        <f t="shared" ref="E13:F13" si="1">E14+E16</f>
        <v>209134</v>
      </c>
      <c r="F13" s="120">
        <f t="shared" si="1"/>
        <v>209134</v>
      </c>
    </row>
    <row r="14" spans="1:6" ht="25.5" x14ac:dyDescent="0.25">
      <c r="A14" s="17" t="s">
        <v>189</v>
      </c>
      <c r="B14" s="8">
        <v>6821.22</v>
      </c>
      <c r="C14" s="9">
        <v>8800</v>
      </c>
      <c r="D14" s="9">
        <v>8800</v>
      </c>
      <c r="E14" s="9">
        <v>8800</v>
      </c>
      <c r="F14" s="9">
        <v>8800</v>
      </c>
    </row>
    <row r="15" spans="1:6" x14ac:dyDescent="0.25">
      <c r="A15" s="121" t="s">
        <v>225</v>
      </c>
      <c r="B15" s="8">
        <v>0</v>
      </c>
      <c r="C15" s="9">
        <v>3716</v>
      </c>
      <c r="D15" s="9">
        <v>0</v>
      </c>
      <c r="E15" s="9">
        <v>0</v>
      </c>
      <c r="F15" s="9">
        <v>0</v>
      </c>
    </row>
    <row r="16" spans="1:6" x14ac:dyDescent="0.25">
      <c r="A16" s="95" t="s">
        <v>190</v>
      </c>
      <c r="B16" s="8">
        <v>221410.71</v>
      </c>
      <c r="C16" s="9">
        <v>0</v>
      </c>
      <c r="D16" s="9">
        <v>202084</v>
      </c>
      <c r="E16" s="9">
        <v>200334</v>
      </c>
      <c r="F16" s="9">
        <v>200334</v>
      </c>
    </row>
    <row r="17" spans="1:6" x14ac:dyDescent="0.25">
      <c r="A17" s="42" t="s">
        <v>42</v>
      </c>
      <c r="B17" s="64">
        <f>B18+B19</f>
        <v>1050262.95</v>
      </c>
      <c r="C17" s="65">
        <f>C18</f>
        <v>1310905</v>
      </c>
      <c r="D17" s="65">
        <f>D18</f>
        <v>1347558</v>
      </c>
      <c r="E17" s="65">
        <f t="shared" ref="E17:F17" si="2">E18</f>
        <v>1347558</v>
      </c>
      <c r="F17" s="65">
        <f t="shared" si="2"/>
        <v>1347558</v>
      </c>
    </row>
    <row r="18" spans="1:6" x14ac:dyDescent="0.25">
      <c r="A18" s="13" t="s">
        <v>191</v>
      </c>
      <c r="B18" s="8">
        <v>1050262.95</v>
      </c>
      <c r="C18" s="9">
        <v>1310905</v>
      </c>
      <c r="D18" s="9">
        <v>1347558</v>
      </c>
      <c r="E18" s="9">
        <v>1347558</v>
      </c>
      <c r="F18" s="9">
        <v>1347558</v>
      </c>
    </row>
    <row r="19" spans="1:6" x14ac:dyDescent="0.25">
      <c r="A19" s="13" t="s">
        <v>192</v>
      </c>
      <c r="B19" s="8">
        <v>0</v>
      </c>
      <c r="C19" s="9">
        <v>0</v>
      </c>
      <c r="D19" s="9">
        <v>0</v>
      </c>
      <c r="E19" s="9">
        <v>0</v>
      </c>
      <c r="F19" s="10">
        <v>0</v>
      </c>
    </row>
    <row r="20" spans="1:6" x14ac:dyDescent="0.25">
      <c r="A20" s="26" t="s">
        <v>67</v>
      </c>
      <c r="B20" s="64">
        <f>B21</f>
        <v>115</v>
      </c>
      <c r="C20" s="65">
        <v>100</v>
      </c>
      <c r="D20" s="65">
        <f>D21</f>
        <v>100</v>
      </c>
      <c r="E20" s="65">
        <f>E21</f>
        <v>100</v>
      </c>
      <c r="F20" s="122">
        <f>F21</f>
        <v>100</v>
      </c>
    </row>
    <row r="21" spans="1:6" x14ac:dyDescent="0.25">
      <c r="A21" s="13" t="s">
        <v>193</v>
      </c>
      <c r="B21" s="8">
        <v>115</v>
      </c>
      <c r="C21" s="9">
        <v>100</v>
      </c>
      <c r="D21" s="9">
        <v>100</v>
      </c>
      <c r="E21" s="9">
        <v>100</v>
      </c>
      <c r="F21" s="10">
        <v>100</v>
      </c>
    </row>
    <row r="22" spans="1:6" ht="15.75" customHeight="1" x14ac:dyDescent="0.25">
      <c r="A22" s="145" t="s">
        <v>41</v>
      </c>
      <c r="B22" s="145"/>
      <c r="C22" s="145"/>
      <c r="D22" s="145"/>
      <c r="E22" s="145"/>
      <c r="F22" s="145"/>
    </row>
    <row r="23" spans="1:6" ht="18" x14ac:dyDescent="0.25">
      <c r="A23" s="23"/>
      <c r="B23" s="131"/>
      <c r="C23" s="23"/>
      <c r="D23" s="23"/>
      <c r="E23" s="5"/>
      <c r="F23" s="5"/>
    </row>
    <row r="24" spans="1:6" ht="25.5" x14ac:dyDescent="0.25">
      <c r="A24" s="19" t="s">
        <v>222</v>
      </c>
      <c r="B24" s="133" t="s">
        <v>130</v>
      </c>
      <c r="C24" s="109" t="s">
        <v>131</v>
      </c>
      <c r="D24" s="109" t="s">
        <v>128</v>
      </c>
      <c r="E24" s="109" t="s">
        <v>129</v>
      </c>
      <c r="F24" s="109" t="s">
        <v>132</v>
      </c>
    </row>
    <row r="25" spans="1:6" x14ac:dyDescent="0.25">
      <c r="A25" s="42" t="s">
        <v>1</v>
      </c>
      <c r="B25" s="139">
        <f>B26+B30+B33+B38</f>
        <v>1279444.43</v>
      </c>
      <c r="C25" s="112">
        <f>C26+C30+C33+H22+C38</f>
        <v>1520380</v>
      </c>
      <c r="D25" s="112">
        <f>D26+D30+D33+D38</f>
        <v>1558542</v>
      </c>
      <c r="E25" s="112">
        <f t="shared" ref="E25:F25" si="3">E26+E30+E33+E38</f>
        <v>1556792</v>
      </c>
      <c r="F25" s="112">
        <f t="shared" si="3"/>
        <v>1556792</v>
      </c>
    </row>
    <row r="26" spans="1:6" ht="15.75" customHeight="1" x14ac:dyDescent="0.25">
      <c r="A26" s="24" t="s">
        <v>44</v>
      </c>
      <c r="B26" s="64">
        <f>B27</f>
        <v>42497.75</v>
      </c>
      <c r="C26" s="65">
        <f>C27</f>
        <v>49950</v>
      </c>
      <c r="D26" s="65">
        <f>D27</f>
        <v>61395</v>
      </c>
      <c r="E26" s="65">
        <f t="shared" ref="E26:F26" si="4">E27</f>
        <v>59645</v>
      </c>
      <c r="F26" s="65">
        <f t="shared" si="4"/>
        <v>59645</v>
      </c>
    </row>
    <row r="27" spans="1:6" x14ac:dyDescent="0.25">
      <c r="A27" s="13" t="s">
        <v>45</v>
      </c>
      <c r="B27" s="8">
        <v>42497.75</v>
      </c>
      <c r="C27" s="9">
        <v>49950</v>
      </c>
      <c r="D27" s="9">
        <v>61395</v>
      </c>
      <c r="E27" s="9">
        <v>59645</v>
      </c>
      <c r="F27" s="9">
        <v>59645</v>
      </c>
    </row>
    <row r="28" spans="1:6" x14ac:dyDescent="0.25">
      <c r="A28" s="24" t="s">
        <v>46</v>
      </c>
      <c r="B28" s="64">
        <v>0</v>
      </c>
      <c r="C28" s="65">
        <v>0</v>
      </c>
      <c r="D28" s="65">
        <v>0</v>
      </c>
      <c r="E28" s="65">
        <v>0</v>
      </c>
      <c r="F28" s="65">
        <v>0</v>
      </c>
    </row>
    <row r="29" spans="1:6" x14ac:dyDescent="0.25">
      <c r="A29" s="13" t="s">
        <v>68</v>
      </c>
      <c r="B29" s="8">
        <v>0</v>
      </c>
      <c r="C29" s="9">
        <v>0</v>
      </c>
      <c r="D29" s="9">
        <v>0</v>
      </c>
      <c r="E29" s="9">
        <v>0</v>
      </c>
      <c r="F29" s="10">
        <v>0</v>
      </c>
    </row>
    <row r="30" spans="1:6" x14ac:dyDescent="0.25">
      <c r="A30" s="26" t="s">
        <v>43</v>
      </c>
      <c r="B30" s="64">
        <f>B31+B32</f>
        <v>174472.95999999999</v>
      </c>
      <c r="C30" s="65">
        <f>C31+C32</f>
        <v>143001</v>
      </c>
      <c r="D30" s="65">
        <f>D31+D32</f>
        <v>130760</v>
      </c>
      <c r="E30" s="65">
        <f t="shared" ref="E30:F30" si="5">E31+E32</f>
        <v>130760</v>
      </c>
      <c r="F30" s="65">
        <f t="shared" si="5"/>
        <v>130760</v>
      </c>
    </row>
    <row r="31" spans="1:6" x14ac:dyDescent="0.25">
      <c r="A31" s="13" t="s">
        <v>195</v>
      </c>
      <c r="B31" s="8">
        <v>9972.9599999999991</v>
      </c>
      <c r="C31" s="9">
        <v>12516</v>
      </c>
      <c r="D31" s="9">
        <v>8800</v>
      </c>
      <c r="E31" s="9">
        <v>8800</v>
      </c>
      <c r="F31" s="9">
        <v>8800</v>
      </c>
    </row>
    <row r="32" spans="1:6" x14ac:dyDescent="0.25">
      <c r="A32" s="13" t="s">
        <v>196</v>
      </c>
      <c r="B32" s="8">
        <v>164500</v>
      </c>
      <c r="C32" s="9">
        <v>130485</v>
      </c>
      <c r="D32" s="9">
        <v>121960</v>
      </c>
      <c r="E32" s="9">
        <v>121960</v>
      </c>
      <c r="F32" s="9">
        <v>121960</v>
      </c>
    </row>
    <row r="33" spans="1:6" x14ac:dyDescent="0.25">
      <c r="A33" s="26" t="s">
        <v>42</v>
      </c>
      <c r="B33" s="64">
        <f>B34+B35+B36+B37</f>
        <v>1062473.72</v>
      </c>
      <c r="C33" s="65">
        <f>C34+C35+C36</f>
        <v>1327329</v>
      </c>
      <c r="D33" s="65">
        <f>D34+D35+D36</f>
        <v>1366287</v>
      </c>
      <c r="E33" s="65">
        <f t="shared" ref="E33:F33" si="6">E34+E35+E36</f>
        <v>1366287</v>
      </c>
      <c r="F33" s="65">
        <f t="shared" si="6"/>
        <v>1366287</v>
      </c>
    </row>
    <row r="34" spans="1:6" x14ac:dyDescent="0.25">
      <c r="A34" s="13" t="s">
        <v>198</v>
      </c>
      <c r="B34" s="8">
        <v>202.41</v>
      </c>
      <c r="C34" s="9">
        <v>282</v>
      </c>
      <c r="D34" s="9">
        <v>305</v>
      </c>
      <c r="E34" s="9">
        <v>305</v>
      </c>
      <c r="F34" s="9">
        <v>305</v>
      </c>
    </row>
    <row r="35" spans="1:6" x14ac:dyDescent="0.25">
      <c r="A35" s="13" t="s">
        <v>197</v>
      </c>
      <c r="B35" s="8">
        <v>14210.55</v>
      </c>
      <c r="C35" s="9">
        <v>16142</v>
      </c>
      <c r="D35" s="9">
        <v>18424</v>
      </c>
      <c r="E35" s="9">
        <v>18424</v>
      </c>
      <c r="F35" s="9">
        <v>18424</v>
      </c>
    </row>
    <row r="36" spans="1:6" x14ac:dyDescent="0.25">
      <c r="A36" s="13" t="s">
        <v>191</v>
      </c>
      <c r="B36" s="8">
        <v>1048060.76</v>
      </c>
      <c r="C36" s="9">
        <v>1310905</v>
      </c>
      <c r="D36" s="9">
        <v>1347558</v>
      </c>
      <c r="E36" s="9">
        <v>1347558</v>
      </c>
      <c r="F36" s="9">
        <v>1347558</v>
      </c>
    </row>
    <row r="37" spans="1:6" x14ac:dyDescent="0.25">
      <c r="A37" s="13" t="s">
        <v>192</v>
      </c>
      <c r="B37" s="8">
        <v>0</v>
      </c>
      <c r="C37" s="9">
        <v>0</v>
      </c>
      <c r="D37" s="9">
        <v>0</v>
      </c>
      <c r="E37" s="9">
        <v>0</v>
      </c>
      <c r="F37" s="10">
        <v>0</v>
      </c>
    </row>
    <row r="38" spans="1:6" x14ac:dyDescent="0.25">
      <c r="A38" s="26" t="s">
        <v>67</v>
      </c>
      <c r="B38" s="64">
        <f>B39</f>
        <v>0</v>
      </c>
      <c r="C38" s="65">
        <v>100</v>
      </c>
      <c r="D38" s="65">
        <v>100</v>
      </c>
      <c r="E38" s="65">
        <v>100</v>
      </c>
      <c r="F38" s="65">
        <v>100</v>
      </c>
    </row>
    <row r="39" spans="1:6" x14ac:dyDescent="0.25">
      <c r="A39" s="13" t="s">
        <v>199</v>
      </c>
      <c r="B39" s="8">
        <v>0</v>
      </c>
      <c r="C39" s="9">
        <v>100</v>
      </c>
      <c r="D39" s="9">
        <v>100</v>
      </c>
      <c r="E39" s="9">
        <v>100</v>
      </c>
      <c r="F39" s="10">
        <v>100</v>
      </c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B4" sqref="B4"/>
    </sheetView>
  </sheetViews>
  <sheetFormatPr defaultRowHeight="15" x14ac:dyDescent="0.25"/>
  <cols>
    <col min="1" max="1" width="37.7109375" customWidth="1"/>
    <col min="2" max="2" width="25.28515625" style="80" customWidth="1"/>
    <col min="3" max="6" width="25.28515625" customWidth="1"/>
  </cols>
  <sheetData>
    <row r="1" spans="1:6" ht="42" customHeight="1" x14ac:dyDescent="0.25">
      <c r="A1" s="145" t="s">
        <v>133</v>
      </c>
      <c r="B1" s="145"/>
      <c r="C1" s="145"/>
      <c r="D1" s="145"/>
      <c r="E1" s="145"/>
      <c r="F1" s="145"/>
    </row>
    <row r="2" spans="1:6" ht="18" customHeight="1" x14ac:dyDescent="0.25">
      <c r="A2" s="4"/>
      <c r="B2" s="131"/>
      <c r="C2" s="4"/>
      <c r="D2" s="4"/>
      <c r="E2" s="4"/>
      <c r="F2" s="4"/>
    </row>
    <row r="3" spans="1:6" ht="15.75" x14ac:dyDescent="0.25">
      <c r="A3" s="145" t="s">
        <v>18</v>
      </c>
      <c r="B3" s="145"/>
      <c r="C3" s="145"/>
      <c r="D3" s="145"/>
      <c r="E3" s="158"/>
      <c r="F3" s="158"/>
    </row>
    <row r="4" spans="1:6" ht="18" x14ac:dyDescent="0.25">
      <c r="A4" s="4"/>
      <c r="B4" s="131"/>
      <c r="C4" s="4"/>
      <c r="D4" s="4"/>
      <c r="E4" s="5"/>
      <c r="F4" s="5"/>
    </row>
    <row r="5" spans="1:6" ht="18" customHeight="1" x14ac:dyDescent="0.25">
      <c r="A5" s="145" t="s">
        <v>4</v>
      </c>
      <c r="B5" s="146"/>
      <c r="C5" s="146"/>
      <c r="D5" s="146"/>
      <c r="E5" s="146"/>
      <c r="F5" s="146"/>
    </row>
    <row r="6" spans="1:6" ht="18" x14ac:dyDescent="0.25">
      <c r="A6" s="4"/>
      <c r="B6" s="131"/>
      <c r="C6" s="4"/>
      <c r="D6" s="4"/>
      <c r="E6" s="5"/>
      <c r="F6" s="5"/>
    </row>
    <row r="7" spans="1:6" ht="15.75" x14ac:dyDescent="0.25">
      <c r="A7" s="145" t="s">
        <v>13</v>
      </c>
      <c r="B7" s="164"/>
      <c r="C7" s="164"/>
      <c r="D7" s="164"/>
      <c r="E7" s="164"/>
      <c r="F7" s="164"/>
    </row>
    <row r="8" spans="1:6" ht="18" x14ac:dyDescent="0.25">
      <c r="A8" s="4"/>
      <c r="B8" s="131"/>
      <c r="C8" s="4"/>
      <c r="D8" s="4"/>
      <c r="E8" s="5"/>
      <c r="F8" s="5"/>
    </row>
    <row r="9" spans="1:6" ht="25.5" x14ac:dyDescent="0.25">
      <c r="A9" s="19" t="s">
        <v>222</v>
      </c>
      <c r="B9" s="133" t="s">
        <v>130</v>
      </c>
      <c r="C9" s="109" t="s">
        <v>131</v>
      </c>
      <c r="D9" s="109" t="s">
        <v>128</v>
      </c>
      <c r="E9" s="109" t="s">
        <v>129</v>
      </c>
      <c r="F9" s="109" t="s">
        <v>132</v>
      </c>
    </row>
    <row r="10" spans="1:6" ht="15.75" customHeight="1" x14ac:dyDescent="0.25">
      <c r="A10" s="11" t="s">
        <v>14</v>
      </c>
      <c r="B10" s="64">
        <f>B11</f>
        <v>1279444.43</v>
      </c>
      <c r="C10" s="65">
        <f>C11</f>
        <v>1520380</v>
      </c>
      <c r="D10" s="65">
        <f>D11</f>
        <v>1558542</v>
      </c>
      <c r="E10" s="65">
        <f t="shared" ref="E10:F10" si="0">E11</f>
        <v>1556792</v>
      </c>
      <c r="F10" s="65">
        <f t="shared" si="0"/>
        <v>1556792</v>
      </c>
    </row>
    <row r="11" spans="1:6" ht="15.75" customHeight="1" x14ac:dyDescent="0.25">
      <c r="A11" s="11" t="s">
        <v>63</v>
      </c>
      <c r="B11" s="64">
        <f>B12</f>
        <v>1279444.43</v>
      </c>
      <c r="C11" s="65">
        <f>C12+C13+C14</f>
        <v>1520380</v>
      </c>
      <c r="D11" s="65">
        <f>D12+D13+D15</f>
        <v>1558542</v>
      </c>
      <c r="E11" s="65">
        <f t="shared" ref="E11:F11" si="1">E12+E13+E15</f>
        <v>1556792</v>
      </c>
      <c r="F11" s="65">
        <f t="shared" si="1"/>
        <v>1556792</v>
      </c>
    </row>
    <row r="12" spans="1:6" x14ac:dyDescent="0.25">
      <c r="A12" s="16" t="s">
        <v>64</v>
      </c>
      <c r="B12" s="8">
        <v>1279444.43</v>
      </c>
      <c r="C12" s="9">
        <v>1490581</v>
      </c>
      <c r="D12" s="9">
        <v>1519608</v>
      </c>
      <c r="E12" s="9">
        <v>1518858</v>
      </c>
      <c r="F12" s="9">
        <v>1518858</v>
      </c>
    </row>
    <row r="13" spans="1:6" x14ac:dyDescent="0.25">
      <c r="A13" s="16" t="s">
        <v>65</v>
      </c>
      <c r="B13" s="8">
        <v>0</v>
      </c>
      <c r="C13" s="9">
        <v>3519</v>
      </c>
      <c r="D13" s="9">
        <v>3651</v>
      </c>
      <c r="E13" s="9">
        <v>2651</v>
      </c>
      <c r="F13" s="9">
        <v>2651</v>
      </c>
    </row>
    <row r="14" spans="1:6" x14ac:dyDescent="0.25">
      <c r="A14" s="16" t="s">
        <v>221</v>
      </c>
      <c r="B14" s="119">
        <v>0</v>
      </c>
      <c r="C14" s="119">
        <v>26280</v>
      </c>
      <c r="D14" s="108">
        <v>0</v>
      </c>
      <c r="E14" s="108">
        <v>0</v>
      </c>
      <c r="F14" s="108">
        <v>0</v>
      </c>
    </row>
    <row r="15" spans="1:6" ht="25.5" x14ac:dyDescent="0.25">
      <c r="A15" s="16" t="s">
        <v>226</v>
      </c>
      <c r="B15" s="119">
        <v>0</v>
      </c>
      <c r="C15" s="108">
        <v>0</v>
      </c>
      <c r="D15" s="119">
        <v>35283</v>
      </c>
      <c r="E15" s="119">
        <v>35283</v>
      </c>
      <c r="F15" s="119">
        <v>35283</v>
      </c>
    </row>
  </sheetData>
  <mergeCells count="4">
    <mergeCell ref="A1:F1"/>
    <mergeCell ref="A3:F3"/>
    <mergeCell ref="A5:F5"/>
    <mergeCell ref="A7:F7"/>
  </mergeCells>
  <phoneticPr fontId="21" type="noConversion"/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45" t="s">
        <v>133</v>
      </c>
      <c r="B1" s="145"/>
      <c r="C1" s="145"/>
      <c r="D1" s="145"/>
      <c r="E1" s="145"/>
      <c r="F1" s="145"/>
      <c r="G1" s="145"/>
      <c r="H1" s="14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45" t="s">
        <v>18</v>
      </c>
      <c r="B3" s="145"/>
      <c r="C3" s="145"/>
      <c r="D3" s="145"/>
      <c r="E3" s="145"/>
      <c r="F3" s="145"/>
      <c r="G3" s="145"/>
      <c r="H3" s="14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45" t="s">
        <v>47</v>
      </c>
      <c r="B5" s="145"/>
      <c r="C5" s="145"/>
      <c r="D5" s="145"/>
      <c r="E5" s="145"/>
      <c r="F5" s="145"/>
      <c r="G5" s="145"/>
      <c r="H5" s="14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29</v>
      </c>
      <c r="D7" s="3" t="s">
        <v>130</v>
      </c>
      <c r="E7" s="3" t="s">
        <v>131</v>
      </c>
      <c r="F7" s="3" t="s">
        <v>128</v>
      </c>
      <c r="G7" s="3" t="s">
        <v>129</v>
      </c>
      <c r="H7" s="3" t="s">
        <v>132</v>
      </c>
    </row>
    <row r="8" spans="1:8" x14ac:dyDescent="0.25">
      <c r="A8" s="40"/>
      <c r="B8" s="41"/>
      <c r="C8" s="39" t="s">
        <v>49</v>
      </c>
      <c r="D8" s="41"/>
      <c r="E8" s="40"/>
      <c r="F8" s="40"/>
      <c r="G8" s="40"/>
      <c r="H8" s="40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21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6"/>
      <c r="C11" s="43"/>
      <c r="D11" s="8"/>
      <c r="E11" s="9"/>
      <c r="F11" s="9"/>
      <c r="G11" s="9"/>
      <c r="H11" s="9"/>
    </row>
    <row r="12" spans="1:8" x14ac:dyDescent="0.25">
      <c r="A12" s="11"/>
      <c r="B12" s="16"/>
      <c r="C12" s="39" t="s">
        <v>50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4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5" t="s">
        <v>22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4"/>
  <sheetViews>
    <sheetView workbookViewId="0">
      <selection activeCell="A5" sqref="A5:F5"/>
    </sheetView>
  </sheetViews>
  <sheetFormatPr defaultRowHeight="15" x14ac:dyDescent="0.25"/>
  <cols>
    <col min="1" max="1" width="27.5703125" customWidth="1"/>
    <col min="2" max="2" width="25.28515625" style="80" customWidth="1"/>
    <col min="3" max="6" width="25.28515625" customWidth="1"/>
  </cols>
  <sheetData>
    <row r="1" spans="1:6" ht="42" customHeight="1" x14ac:dyDescent="0.25">
      <c r="A1" s="145" t="s">
        <v>133</v>
      </c>
      <c r="B1" s="145"/>
      <c r="C1" s="145"/>
      <c r="D1" s="145"/>
      <c r="E1" s="145"/>
      <c r="F1" s="145"/>
    </row>
    <row r="2" spans="1:6" ht="18" customHeight="1" x14ac:dyDescent="0.25">
      <c r="A2" s="23"/>
      <c r="B2" s="131"/>
      <c r="C2" s="23"/>
      <c r="D2" s="23"/>
      <c r="E2" s="23"/>
      <c r="F2" s="23"/>
    </row>
    <row r="3" spans="1:6" ht="15.75" customHeight="1" x14ac:dyDescent="0.25">
      <c r="A3" s="145" t="s">
        <v>18</v>
      </c>
      <c r="B3" s="145"/>
      <c r="C3" s="145"/>
      <c r="D3" s="145"/>
      <c r="E3" s="145"/>
      <c r="F3" s="145"/>
    </row>
    <row r="4" spans="1:6" ht="18" x14ac:dyDescent="0.25">
      <c r="A4" s="23"/>
      <c r="B4" s="131"/>
      <c r="C4" s="23"/>
      <c r="D4" s="23"/>
      <c r="E4" s="5"/>
      <c r="F4" s="5"/>
    </row>
    <row r="5" spans="1:6" ht="18" customHeight="1" x14ac:dyDescent="0.25">
      <c r="A5" s="145" t="s">
        <v>48</v>
      </c>
      <c r="B5" s="145"/>
      <c r="C5" s="145"/>
      <c r="D5" s="145"/>
      <c r="E5" s="145"/>
      <c r="F5" s="145"/>
    </row>
    <row r="6" spans="1:6" ht="18" x14ac:dyDescent="0.25">
      <c r="A6" s="23"/>
      <c r="B6" s="131"/>
      <c r="C6" s="23"/>
      <c r="D6" s="23"/>
      <c r="E6" s="5"/>
      <c r="F6" s="5"/>
    </row>
    <row r="7" spans="1:6" ht="25.5" x14ac:dyDescent="0.25">
      <c r="A7" s="18" t="s">
        <v>222</v>
      </c>
      <c r="B7" s="133" t="s">
        <v>130</v>
      </c>
      <c r="C7" s="109" t="s">
        <v>131</v>
      </c>
      <c r="D7" s="109" t="s">
        <v>128</v>
      </c>
      <c r="E7" s="109" t="s">
        <v>129</v>
      </c>
      <c r="F7" s="109" t="s">
        <v>132</v>
      </c>
    </row>
    <row r="8" spans="1:6" x14ac:dyDescent="0.25">
      <c r="A8" s="96" t="s">
        <v>200</v>
      </c>
      <c r="B8" s="65">
        <f t="shared" ref="B8" si="0">B9+B12+B14+B16+B19+B22+B24</f>
        <v>1278609.8899999999</v>
      </c>
      <c r="C8" s="65">
        <f>C9+C12+C14+C16+C19+C22</f>
        <v>1323521</v>
      </c>
      <c r="D8" s="65">
        <f>D16+D19+D22</f>
        <v>1558542</v>
      </c>
      <c r="E8" s="65">
        <f t="shared" ref="E8:F8" si="1">E16+E19+E22</f>
        <v>1556792</v>
      </c>
      <c r="F8" s="65">
        <f t="shared" si="1"/>
        <v>1556792</v>
      </c>
    </row>
    <row r="9" spans="1:6" x14ac:dyDescent="0.25">
      <c r="A9" s="96" t="s">
        <v>44</v>
      </c>
      <c r="B9" s="123">
        <v>0</v>
      </c>
      <c r="C9" s="65">
        <v>0</v>
      </c>
      <c r="D9" s="123">
        <v>0</v>
      </c>
      <c r="E9" s="123">
        <v>0</v>
      </c>
      <c r="F9" s="123">
        <v>0</v>
      </c>
    </row>
    <row r="10" spans="1:6" x14ac:dyDescent="0.25">
      <c r="A10" s="98" t="s">
        <v>201</v>
      </c>
      <c r="B10" s="119"/>
      <c r="C10" s="9">
        <v>0</v>
      </c>
      <c r="D10" s="119">
        <v>0</v>
      </c>
      <c r="E10" s="119">
        <v>0</v>
      </c>
      <c r="F10" s="119">
        <v>0</v>
      </c>
    </row>
    <row r="11" spans="1:6" x14ac:dyDescent="0.25">
      <c r="A11" s="100" t="s">
        <v>202</v>
      </c>
      <c r="B11" s="119"/>
      <c r="C11" s="9">
        <v>0</v>
      </c>
      <c r="D11" s="119">
        <v>0</v>
      </c>
      <c r="E11" s="119">
        <v>0</v>
      </c>
      <c r="F11" s="119">
        <v>0</v>
      </c>
    </row>
    <row r="12" spans="1:6" x14ac:dyDescent="0.25">
      <c r="A12" s="96" t="s">
        <v>203</v>
      </c>
      <c r="B12" s="123">
        <v>0</v>
      </c>
      <c r="C12" s="65">
        <v>0</v>
      </c>
      <c r="D12" s="123">
        <v>0</v>
      </c>
      <c r="E12" s="123">
        <v>0</v>
      </c>
      <c r="F12" s="123">
        <v>0</v>
      </c>
    </row>
    <row r="13" spans="1:6" ht="25.5" x14ac:dyDescent="0.25">
      <c r="A13" s="101" t="s">
        <v>204</v>
      </c>
      <c r="B13" s="119"/>
      <c r="C13" s="9">
        <v>0</v>
      </c>
      <c r="D13" s="119">
        <v>0</v>
      </c>
      <c r="E13" s="119">
        <v>0</v>
      </c>
      <c r="F13" s="119">
        <v>0</v>
      </c>
    </row>
    <row r="14" spans="1:6" x14ac:dyDescent="0.25">
      <c r="A14" s="96" t="s">
        <v>46</v>
      </c>
      <c r="B14" s="65">
        <f t="shared" ref="B14" si="2">B15</f>
        <v>0.01</v>
      </c>
      <c r="C14" s="65">
        <v>0</v>
      </c>
      <c r="D14" s="65">
        <v>0</v>
      </c>
      <c r="E14" s="65">
        <v>0</v>
      </c>
      <c r="F14" s="65">
        <v>0</v>
      </c>
    </row>
    <row r="15" spans="1:6" x14ac:dyDescent="0.25">
      <c r="A15" s="101" t="s">
        <v>205</v>
      </c>
      <c r="B15" s="119">
        <v>0.01</v>
      </c>
      <c r="C15" s="9">
        <v>0</v>
      </c>
      <c r="D15" s="119">
        <v>0</v>
      </c>
      <c r="E15" s="119">
        <v>0</v>
      </c>
      <c r="F15" s="119">
        <v>0</v>
      </c>
    </row>
    <row r="16" spans="1:6" ht="25.5" x14ac:dyDescent="0.25">
      <c r="A16" s="96" t="s">
        <v>206</v>
      </c>
      <c r="B16" s="65">
        <f t="shared" ref="B16" si="3">B17+B18</f>
        <v>228231.93</v>
      </c>
      <c r="C16" s="65">
        <f>C17+C18</f>
        <v>12516</v>
      </c>
      <c r="D16" s="65">
        <f>D17+D18</f>
        <v>210884</v>
      </c>
      <c r="E16" s="65">
        <f>E17+E18</f>
        <v>209134</v>
      </c>
      <c r="F16" s="65">
        <f>F17+F18</f>
        <v>209134</v>
      </c>
    </row>
    <row r="17" spans="1:6" ht="25.5" x14ac:dyDescent="0.25">
      <c r="A17" s="101" t="s">
        <v>189</v>
      </c>
      <c r="B17" s="119">
        <v>6821.22</v>
      </c>
      <c r="C17" s="9">
        <v>8800</v>
      </c>
      <c r="D17" s="119">
        <v>8800</v>
      </c>
      <c r="E17" s="119">
        <v>8800</v>
      </c>
      <c r="F17" s="119">
        <v>8800</v>
      </c>
    </row>
    <row r="18" spans="1:6" ht="25.5" x14ac:dyDescent="0.25">
      <c r="A18" s="101" t="s">
        <v>207</v>
      </c>
      <c r="B18" s="119">
        <v>221410.71</v>
      </c>
      <c r="C18" s="9">
        <v>3716</v>
      </c>
      <c r="D18" s="119">
        <v>202084</v>
      </c>
      <c r="E18" s="119">
        <v>200334</v>
      </c>
      <c r="F18" s="119">
        <v>200334</v>
      </c>
    </row>
    <row r="19" spans="1:6" x14ac:dyDescent="0.25">
      <c r="A19" s="96" t="s">
        <v>42</v>
      </c>
      <c r="B19" s="65">
        <f t="shared" ref="B19" si="4">B20+B21</f>
        <v>1050262.95</v>
      </c>
      <c r="C19" s="65">
        <f>C20</f>
        <v>1310905</v>
      </c>
      <c r="D19" s="65">
        <f>D20</f>
        <v>1347558</v>
      </c>
      <c r="E19" s="65">
        <f t="shared" ref="E19:F19" si="5">E20</f>
        <v>1347558</v>
      </c>
      <c r="F19" s="65">
        <f t="shared" si="5"/>
        <v>1347558</v>
      </c>
    </row>
    <row r="20" spans="1:6" x14ac:dyDescent="0.25">
      <c r="A20" s="101" t="s">
        <v>191</v>
      </c>
      <c r="B20" s="119">
        <v>1050262.95</v>
      </c>
      <c r="C20" s="9">
        <v>1310905</v>
      </c>
      <c r="D20" s="119">
        <v>1347558</v>
      </c>
      <c r="E20" s="119">
        <v>1347558</v>
      </c>
      <c r="F20" s="119">
        <v>1347558</v>
      </c>
    </row>
    <row r="21" spans="1:6" x14ac:dyDescent="0.25">
      <c r="A21" s="101" t="s">
        <v>192</v>
      </c>
      <c r="B21" s="119">
        <v>0</v>
      </c>
      <c r="C21" s="9">
        <v>0</v>
      </c>
      <c r="D21" s="119">
        <v>0</v>
      </c>
      <c r="E21" s="119">
        <v>0</v>
      </c>
      <c r="F21" s="119">
        <v>0</v>
      </c>
    </row>
    <row r="22" spans="1:6" x14ac:dyDescent="0.25">
      <c r="A22" s="96" t="s">
        <v>67</v>
      </c>
      <c r="B22" s="65">
        <f t="shared" ref="B22" si="6">B23</f>
        <v>115</v>
      </c>
      <c r="C22" s="65">
        <f>C23</f>
        <v>100</v>
      </c>
      <c r="D22" s="65">
        <f>D23</f>
        <v>100</v>
      </c>
      <c r="E22" s="65">
        <f t="shared" ref="E22:F22" si="7">E23</f>
        <v>100</v>
      </c>
      <c r="F22" s="65">
        <f t="shared" si="7"/>
        <v>100</v>
      </c>
    </row>
    <row r="23" spans="1:6" x14ac:dyDescent="0.25">
      <c r="A23" s="101" t="s">
        <v>208</v>
      </c>
      <c r="B23" s="119">
        <v>115</v>
      </c>
      <c r="C23" s="9">
        <v>100</v>
      </c>
      <c r="D23" s="119">
        <v>100</v>
      </c>
      <c r="E23" s="119">
        <v>100</v>
      </c>
      <c r="F23" s="119">
        <v>100</v>
      </c>
    </row>
    <row r="24" spans="1:6" ht="38.25" x14ac:dyDescent="0.25">
      <c r="A24" s="96" t="s">
        <v>209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</row>
    <row r="25" spans="1:6" ht="38.25" x14ac:dyDescent="0.25">
      <c r="A25" s="102" t="s">
        <v>210</v>
      </c>
      <c r="B25" s="119">
        <v>0</v>
      </c>
      <c r="C25" s="9">
        <v>0</v>
      </c>
      <c r="D25" s="119">
        <v>0</v>
      </c>
      <c r="E25" s="119">
        <v>0</v>
      </c>
      <c r="F25" s="119">
        <v>0</v>
      </c>
    </row>
    <row r="26" spans="1:6" x14ac:dyDescent="0.25">
      <c r="A26" s="102"/>
      <c r="B26" s="119"/>
      <c r="C26" s="99"/>
      <c r="D26" s="97"/>
      <c r="E26" s="97"/>
      <c r="F26" s="97"/>
    </row>
    <row r="27" spans="1:6" x14ac:dyDescent="0.25">
      <c r="A27" s="96" t="s">
        <v>211</v>
      </c>
      <c r="B27" s="65">
        <f t="shared" ref="B27" si="8">B28+B31+B35+B33+B38+B43</f>
        <v>1279444.43</v>
      </c>
      <c r="C27" s="65">
        <f>C28+C31+C33+C35+C38+C43</f>
        <v>1520380</v>
      </c>
      <c r="D27" s="65">
        <f>D28+D31+D33+D35+D38+D43</f>
        <v>1558542</v>
      </c>
      <c r="E27" s="65">
        <f t="shared" ref="E27:F27" si="9">E28+E31+E33+E35+E38+E43</f>
        <v>1556792</v>
      </c>
      <c r="F27" s="65">
        <f t="shared" si="9"/>
        <v>1556792</v>
      </c>
    </row>
    <row r="28" spans="1:6" x14ac:dyDescent="0.25">
      <c r="A28" s="96" t="s">
        <v>44</v>
      </c>
      <c r="B28" s="65">
        <f t="shared" ref="B28" si="10">B29</f>
        <v>42497.75</v>
      </c>
      <c r="C28" s="65">
        <f>C29+C30</f>
        <v>49950</v>
      </c>
      <c r="D28" s="65">
        <f>D29</f>
        <v>61395</v>
      </c>
      <c r="E28" s="119">
        <f>E29</f>
        <v>59645</v>
      </c>
      <c r="F28" s="119">
        <f>F29</f>
        <v>59645</v>
      </c>
    </row>
    <row r="29" spans="1:6" x14ac:dyDescent="0.25">
      <c r="A29" s="98" t="s">
        <v>201</v>
      </c>
      <c r="B29" s="119">
        <v>42497.75</v>
      </c>
      <c r="C29" s="9">
        <v>49950</v>
      </c>
      <c r="D29" s="119">
        <v>61395</v>
      </c>
      <c r="E29" s="119">
        <v>59645</v>
      </c>
      <c r="F29" s="119">
        <v>59645</v>
      </c>
    </row>
    <row r="30" spans="1:6" x14ac:dyDescent="0.25">
      <c r="A30" s="100" t="s">
        <v>202</v>
      </c>
      <c r="B30" s="119">
        <v>0</v>
      </c>
      <c r="C30" s="9">
        <v>0</v>
      </c>
      <c r="D30" s="119">
        <v>0</v>
      </c>
      <c r="E30" s="119">
        <v>0</v>
      </c>
      <c r="F30" s="119">
        <v>0</v>
      </c>
    </row>
    <row r="31" spans="1:6" x14ac:dyDescent="0.25">
      <c r="A31" s="96" t="s">
        <v>203</v>
      </c>
      <c r="B31" s="65">
        <f t="shared" ref="B31" si="11">B32</f>
        <v>0</v>
      </c>
      <c r="C31" s="65">
        <f>C32</f>
        <v>0</v>
      </c>
      <c r="D31" s="65">
        <v>0</v>
      </c>
      <c r="E31" s="119">
        <v>0</v>
      </c>
      <c r="F31" s="119">
        <v>0</v>
      </c>
    </row>
    <row r="32" spans="1:6" ht="25.5" x14ac:dyDescent="0.25">
      <c r="A32" s="101" t="s">
        <v>204</v>
      </c>
      <c r="B32" s="119">
        <v>0</v>
      </c>
      <c r="C32" s="9">
        <v>0</v>
      </c>
      <c r="D32" s="119">
        <v>0</v>
      </c>
      <c r="E32" s="119">
        <v>0</v>
      </c>
      <c r="F32" s="119">
        <v>0</v>
      </c>
    </row>
    <row r="33" spans="1:6" x14ac:dyDescent="0.25">
      <c r="A33" s="96" t="s">
        <v>46</v>
      </c>
      <c r="B33" s="65">
        <f t="shared" ref="B33" si="12">B34</f>
        <v>0</v>
      </c>
      <c r="C33" s="65">
        <f>C34</f>
        <v>0</v>
      </c>
      <c r="D33" s="65">
        <v>0</v>
      </c>
      <c r="E33" s="119">
        <v>0</v>
      </c>
      <c r="F33" s="119">
        <v>0</v>
      </c>
    </row>
    <row r="34" spans="1:6" x14ac:dyDescent="0.25">
      <c r="A34" s="101" t="s">
        <v>205</v>
      </c>
      <c r="B34" s="119">
        <v>0</v>
      </c>
      <c r="C34" s="9">
        <v>0</v>
      </c>
      <c r="D34" s="119">
        <v>0</v>
      </c>
      <c r="E34" s="119">
        <v>0</v>
      </c>
      <c r="F34" s="119">
        <v>0</v>
      </c>
    </row>
    <row r="35" spans="1:6" ht="25.5" x14ac:dyDescent="0.25">
      <c r="A35" s="96" t="s">
        <v>43</v>
      </c>
      <c r="B35" s="65">
        <f t="shared" ref="B35" si="13">B36+B37</f>
        <v>174472.95999999999</v>
      </c>
      <c r="C35" s="65">
        <f>C36+C37</f>
        <v>143001</v>
      </c>
      <c r="D35" s="65">
        <f>D36+D37</f>
        <v>130760</v>
      </c>
      <c r="E35" s="65">
        <f t="shared" ref="E35:F35" si="14">E36+E37</f>
        <v>130760</v>
      </c>
      <c r="F35" s="65">
        <f t="shared" si="14"/>
        <v>130760</v>
      </c>
    </row>
    <row r="36" spans="1:6" ht="25.5" x14ac:dyDescent="0.25">
      <c r="A36" s="101" t="s">
        <v>212</v>
      </c>
      <c r="B36" s="119">
        <v>9972.9599999999991</v>
      </c>
      <c r="C36" s="9">
        <v>12516</v>
      </c>
      <c r="D36" s="119">
        <v>8800</v>
      </c>
      <c r="E36" s="119">
        <v>8800</v>
      </c>
      <c r="F36" s="119">
        <v>8800</v>
      </c>
    </row>
    <row r="37" spans="1:6" x14ac:dyDescent="0.25">
      <c r="A37" s="101" t="s">
        <v>196</v>
      </c>
      <c r="B37" s="119">
        <v>164500</v>
      </c>
      <c r="C37" s="9">
        <v>130485</v>
      </c>
      <c r="D37" s="119">
        <v>121960</v>
      </c>
      <c r="E37" s="119">
        <v>121960</v>
      </c>
      <c r="F37" s="119">
        <v>121960</v>
      </c>
    </row>
    <row r="38" spans="1:6" x14ac:dyDescent="0.25">
      <c r="A38" s="96" t="s">
        <v>42</v>
      </c>
      <c r="B38" s="65">
        <f t="shared" ref="B38" si="15">B39+B40+B41+B42</f>
        <v>1062473.72</v>
      </c>
      <c r="C38" s="65">
        <f>C39+C40+C41</f>
        <v>1327329</v>
      </c>
      <c r="D38" s="65">
        <f>D39+D40+D41+D42</f>
        <v>1366287</v>
      </c>
      <c r="E38" s="65">
        <f t="shared" ref="E38:F38" si="16">E39+E40+E41+E42</f>
        <v>1366287</v>
      </c>
      <c r="F38" s="65">
        <f t="shared" si="16"/>
        <v>1366287</v>
      </c>
    </row>
    <row r="39" spans="1:6" x14ac:dyDescent="0.25">
      <c r="A39" s="102" t="s">
        <v>213</v>
      </c>
      <c r="B39" s="119">
        <v>202.41</v>
      </c>
      <c r="C39" s="9">
        <v>282</v>
      </c>
      <c r="D39" s="119">
        <v>305</v>
      </c>
      <c r="E39" s="119">
        <v>305</v>
      </c>
      <c r="F39" s="119">
        <v>305</v>
      </c>
    </row>
    <row r="40" spans="1:6" x14ac:dyDescent="0.25">
      <c r="A40" s="102" t="s">
        <v>214</v>
      </c>
      <c r="B40" s="119">
        <v>14210.55</v>
      </c>
      <c r="C40" s="9">
        <v>16142</v>
      </c>
      <c r="D40" s="119">
        <v>18424</v>
      </c>
      <c r="E40" s="119">
        <v>18424</v>
      </c>
      <c r="F40" s="119">
        <v>18424</v>
      </c>
    </row>
    <row r="41" spans="1:6" x14ac:dyDescent="0.25">
      <c r="A41" s="102" t="s">
        <v>215</v>
      </c>
      <c r="B41" s="119">
        <v>1048060.76</v>
      </c>
      <c r="C41" s="9">
        <v>1310905</v>
      </c>
      <c r="D41" s="119">
        <v>1347558</v>
      </c>
      <c r="E41" s="119">
        <v>1347558</v>
      </c>
      <c r="F41" s="119">
        <v>1347558</v>
      </c>
    </row>
    <row r="42" spans="1:6" x14ac:dyDescent="0.25">
      <c r="A42" s="102" t="s">
        <v>216</v>
      </c>
      <c r="B42" s="119">
        <v>0</v>
      </c>
      <c r="C42" s="9">
        <v>0</v>
      </c>
      <c r="D42" s="119">
        <v>0</v>
      </c>
      <c r="E42" s="119">
        <v>0</v>
      </c>
      <c r="F42" s="119">
        <v>0</v>
      </c>
    </row>
    <row r="43" spans="1:6" x14ac:dyDescent="0.25">
      <c r="A43" s="96" t="s">
        <v>67</v>
      </c>
      <c r="B43" s="65">
        <f t="shared" ref="B43" si="17">B44</f>
        <v>0</v>
      </c>
      <c r="C43" s="65">
        <f>C44</f>
        <v>100</v>
      </c>
      <c r="D43" s="65">
        <f>D44</f>
        <v>100</v>
      </c>
      <c r="E43" s="65">
        <f t="shared" ref="E43:F43" si="18">E44</f>
        <v>100</v>
      </c>
      <c r="F43" s="65">
        <f t="shared" si="18"/>
        <v>100</v>
      </c>
    </row>
    <row r="44" spans="1:6" ht="25.5" x14ac:dyDescent="0.25">
      <c r="A44" s="102" t="s">
        <v>217</v>
      </c>
      <c r="B44" s="119">
        <v>0</v>
      </c>
      <c r="C44" s="9">
        <v>100</v>
      </c>
      <c r="D44" s="119">
        <v>100</v>
      </c>
      <c r="E44" s="119">
        <v>100</v>
      </c>
      <c r="F44" s="119">
        <v>100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128"/>
  <sheetViews>
    <sheetView tabSelected="1" workbookViewId="0">
      <selection activeCell="A3" sqref="A3:I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6.28515625" customWidth="1"/>
    <col min="5" max="9" width="25.28515625" customWidth="1"/>
  </cols>
  <sheetData>
    <row r="1" spans="1:13" ht="42" customHeight="1" x14ac:dyDescent="0.25">
      <c r="A1" s="145" t="s">
        <v>133</v>
      </c>
      <c r="B1" s="145"/>
      <c r="C1" s="145"/>
      <c r="D1" s="145"/>
      <c r="E1" s="145"/>
      <c r="F1" s="145"/>
      <c r="G1" s="145"/>
      <c r="H1" s="145"/>
      <c r="I1" s="145"/>
    </row>
    <row r="2" spans="1:13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3" ht="18" customHeight="1" x14ac:dyDescent="0.25">
      <c r="A3" s="145" t="s">
        <v>17</v>
      </c>
      <c r="B3" s="146"/>
      <c r="C3" s="146"/>
      <c r="D3" s="146"/>
      <c r="E3" s="146"/>
      <c r="F3" s="146"/>
      <c r="G3" s="146"/>
      <c r="H3" s="146"/>
      <c r="I3" s="146"/>
    </row>
    <row r="4" spans="1:13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3" ht="25.5" x14ac:dyDescent="0.25">
      <c r="A5" s="180" t="s">
        <v>227</v>
      </c>
      <c r="B5" s="181"/>
      <c r="C5" s="182"/>
      <c r="D5" s="18" t="s">
        <v>19</v>
      </c>
      <c r="E5" s="109" t="s">
        <v>130</v>
      </c>
      <c r="F5" s="109" t="s">
        <v>131</v>
      </c>
      <c r="G5" s="109" t="s">
        <v>128</v>
      </c>
      <c r="H5" s="109" t="s">
        <v>129</v>
      </c>
      <c r="I5" s="109" t="s">
        <v>132</v>
      </c>
    </row>
    <row r="6" spans="1:13" ht="25.5" x14ac:dyDescent="0.25">
      <c r="A6" s="177" t="s">
        <v>69</v>
      </c>
      <c r="B6" s="178"/>
      <c r="C6" s="179"/>
      <c r="D6" s="75" t="s">
        <v>70</v>
      </c>
      <c r="E6" s="79">
        <f>E7</f>
        <v>18547.54</v>
      </c>
      <c r="F6" s="76">
        <f>F7+F16</f>
        <v>28731</v>
      </c>
      <c r="G6" s="76">
        <f t="shared" ref="G6:I6" si="0">G7+G16</f>
        <v>37934</v>
      </c>
      <c r="H6" s="76">
        <f t="shared" si="0"/>
        <v>37934</v>
      </c>
      <c r="I6" s="76">
        <f t="shared" si="0"/>
        <v>37934</v>
      </c>
    </row>
    <row r="7" spans="1:13" ht="38.25" x14ac:dyDescent="0.25">
      <c r="A7" s="171" t="s">
        <v>71</v>
      </c>
      <c r="B7" s="172"/>
      <c r="C7" s="173"/>
      <c r="D7" s="28" t="s">
        <v>228</v>
      </c>
      <c r="E7" s="64">
        <f>E8+E12</f>
        <v>18547.54</v>
      </c>
      <c r="F7" s="65">
        <f>F8+F12</f>
        <v>26280</v>
      </c>
      <c r="G7" s="65">
        <f>G8+G12</f>
        <v>35283</v>
      </c>
      <c r="H7" s="65">
        <f t="shared" ref="H7:I7" si="1">H8+H12</f>
        <v>35283</v>
      </c>
      <c r="I7" s="65">
        <f t="shared" si="1"/>
        <v>35283</v>
      </c>
    </row>
    <row r="8" spans="1:13" x14ac:dyDescent="0.25">
      <c r="A8" s="174" t="s">
        <v>72</v>
      </c>
      <c r="B8" s="175"/>
      <c r="C8" s="176"/>
      <c r="D8" s="38" t="s">
        <v>74</v>
      </c>
      <c r="E8" s="8">
        <f>E10+E11</f>
        <v>6399.54</v>
      </c>
      <c r="F8" s="9">
        <f>F10+F11</f>
        <v>12307</v>
      </c>
      <c r="G8" s="65">
        <f>G10+G11</f>
        <v>19205</v>
      </c>
      <c r="H8" s="65">
        <f t="shared" ref="H8:I8" si="2">H10+H11</f>
        <v>19205</v>
      </c>
      <c r="I8" s="65">
        <f t="shared" si="2"/>
        <v>19205</v>
      </c>
    </row>
    <row r="9" spans="1:13" x14ac:dyDescent="0.25">
      <c r="A9" s="168">
        <v>3</v>
      </c>
      <c r="B9" s="169"/>
      <c r="C9" s="170"/>
      <c r="D9" s="27" t="s">
        <v>10</v>
      </c>
      <c r="E9" s="8">
        <f>E10+E11</f>
        <v>6399.54</v>
      </c>
      <c r="F9" s="9">
        <f>F10+F11</f>
        <v>12307</v>
      </c>
      <c r="G9" s="9">
        <f>G10+G11</f>
        <v>19205</v>
      </c>
      <c r="H9" s="9">
        <f t="shared" ref="H9:I9" si="3">H10+H11</f>
        <v>19205</v>
      </c>
      <c r="I9" s="9">
        <f t="shared" si="3"/>
        <v>19205</v>
      </c>
    </row>
    <row r="10" spans="1:13" x14ac:dyDescent="0.25">
      <c r="A10" s="165">
        <v>31</v>
      </c>
      <c r="B10" s="166"/>
      <c r="C10" s="167"/>
      <c r="D10" s="27" t="s">
        <v>11</v>
      </c>
      <c r="E10" s="8">
        <v>5961.98</v>
      </c>
      <c r="F10" s="9">
        <v>11575</v>
      </c>
      <c r="G10" s="9">
        <v>18252</v>
      </c>
      <c r="H10" s="9">
        <v>18252</v>
      </c>
      <c r="I10" s="9">
        <v>18252</v>
      </c>
      <c r="M10" s="80"/>
    </row>
    <row r="11" spans="1:13" x14ac:dyDescent="0.25">
      <c r="A11" s="165">
        <v>32</v>
      </c>
      <c r="B11" s="166"/>
      <c r="C11" s="167"/>
      <c r="D11" s="27" t="s">
        <v>20</v>
      </c>
      <c r="E11" s="8">
        <v>437.56</v>
      </c>
      <c r="F11" s="9">
        <v>732</v>
      </c>
      <c r="G11" s="9">
        <v>953</v>
      </c>
      <c r="H11" s="9">
        <v>953</v>
      </c>
      <c r="I11" s="9">
        <v>953</v>
      </c>
    </row>
    <row r="12" spans="1:13" x14ac:dyDescent="0.25">
      <c r="A12" s="174" t="s">
        <v>73</v>
      </c>
      <c r="B12" s="175"/>
      <c r="C12" s="176"/>
      <c r="D12" s="68" t="s">
        <v>75</v>
      </c>
      <c r="E12" s="64">
        <f>E14+E15</f>
        <v>12148</v>
      </c>
      <c r="F12" s="65">
        <f>F14+F15</f>
        <v>13973</v>
      </c>
      <c r="G12" s="65">
        <f>G13</f>
        <v>16078</v>
      </c>
      <c r="H12" s="65">
        <f t="shared" ref="H12:I12" si="4">H13</f>
        <v>16078</v>
      </c>
      <c r="I12" s="65">
        <f t="shared" si="4"/>
        <v>16078</v>
      </c>
    </row>
    <row r="13" spans="1:13" x14ac:dyDescent="0.25">
      <c r="A13" s="168">
        <v>3</v>
      </c>
      <c r="B13" s="169"/>
      <c r="C13" s="170"/>
      <c r="D13" s="66" t="s">
        <v>10</v>
      </c>
      <c r="E13" s="8">
        <f>E14+E15</f>
        <v>12148</v>
      </c>
      <c r="F13" s="9">
        <f>F14+F15</f>
        <v>13973</v>
      </c>
      <c r="G13" s="9">
        <f>G14+G15</f>
        <v>16078</v>
      </c>
      <c r="H13" s="9">
        <f t="shared" ref="H13:I13" si="5">H14+H15</f>
        <v>16078</v>
      </c>
      <c r="I13" s="9">
        <f t="shared" si="5"/>
        <v>16078</v>
      </c>
    </row>
    <row r="14" spans="1:13" x14ac:dyDescent="0.25">
      <c r="A14" s="165">
        <v>31</v>
      </c>
      <c r="B14" s="166"/>
      <c r="C14" s="167"/>
      <c r="D14" s="66" t="s">
        <v>11</v>
      </c>
      <c r="E14" s="8">
        <v>11307.94</v>
      </c>
      <c r="F14" s="9">
        <v>13142</v>
      </c>
      <c r="G14" s="9">
        <v>15280</v>
      </c>
      <c r="H14" s="9">
        <v>15280</v>
      </c>
      <c r="I14" s="9">
        <v>15280</v>
      </c>
    </row>
    <row r="15" spans="1:13" x14ac:dyDescent="0.25">
      <c r="A15" s="165">
        <v>32</v>
      </c>
      <c r="B15" s="166"/>
      <c r="C15" s="167"/>
      <c r="D15" s="66" t="s">
        <v>20</v>
      </c>
      <c r="E15" s="8">
        <v>840.06</v>
      </c>
      <c r="F15" s="9">
        <v>831</v>
      </c>
      <c r="G15" s="9">
        <v>798</v>
      </c>
      <c r="H15" s="9">
        <v>798</v>
      </c>
      <c r="I15" s="9">
        <v>798</v>
      </c>
    </row>
    <row r="16" spans="1:13" ht="15" customHeight="1" x14ac:dyDescent="0.25">
      <c r="A16" s="171" t="s">
        <v>117</v>
      </c>
      <c r="B16" s="172"/>
      <c r="C16" s="173"/>
      <c r="D16" s="129" t="s">
        <v>229</v>
      </c>
      <c r="E16" s="64">
        <v>0</v>
      </c>
      <c r="F16" s="65">
        <f>F17+F20</f>
        <v>2451</v>
      </c>
      <c r="G16" s="65">
        <f>G17+G20</f>
        <v>2651</v>
      </c>
      <c r="H16" s="65">
        <f t="shared" ref="H16:I16" si="6">H17+H20</f>
        <v>2651</v>
      </c>
      <c r="I16" s="65">
        <f t="shared" si="6"/>
        <v>2651</v>
      </c>
    </row>
    <row r="17" spans="1:9" ht="15" customHeight="1" x14ac:dyDescent="0.25">
      <c r="A17" s="174" t="s">
        <v>73</v>
      </c>
      <c r="B17" s="175"/>
      <c r="C17" s="176"/>
      <c r="D17" s="130" t="s">
        <v>116</v>
      </c>
      <c r="E17" s="8">
        <v>0</v>
      </c>
      <c r="F17" s="9">
        <v>2169</v>
      </c>
      <c r="G17" s="65">
        <f>G18</f>
        <v>2346</v>
      </c>
      <c r="H17" s="65">
        <f t="shared" ref="H17:I18" si="7">H18</f>
        <v>2346</v>
      </c>
      <c r="I17" s="65">
        <f t="shared" si="7"/>
        <v>2346</v>
      </c>
    </row>
    <row r="18" spans="1:9" x14ac:dyDescent="0.25">
      <c r="A18" s="168">
        <v>3</v>
      </c>
      <c r="B18" s="169"/>
      <c r="C18" s="170"/>
      <c r="D18" s="125" t="s">
        <v>10</v>
      </c>
      <c r="E18" s="8">
        <v>0</v>
      </c>
      <c r="F18" s="9">
        <v>2169</v>
      </c>
      <c r="G18" s="9">
        <f>G19</f>
        <v>2346</v>
      </c>
      <c r="H18" s="9">
        <f t="shared" si="7"/>
        <v>2346</v>
      </c>
      <c r="I18" s="9">
        <f t="shared" si="7"/>
        <v>2346</v>
      </c>
    </row>
    <row r="19" spans="1:9" x14ac:dyDescent="0.25">
      <c r="A19" s="165">
        <v>32</v>
      </c>
      <c r="B19" s="166"/>
      <c r="C19" s="167"/>
      <c r="D19" s="125" t="s">
        <v>20</v>
      </c>
      <c r="E19" s="8">
        <v>0</v>
      </c>
      <c r="F19" s="9">
        <v>2169</v>
      </c>
      <c r="G19" s="9">
        <v>2346</v>
      </c>
      <c r="H19" s="9">
        <v>2346</v>
      </c>
      <c r="I19" s="9">
        <v>2346</v>
      </c>
    </row>
    <row r="20" spans="1:9" ht="15" customHeight="1" x14ac:dyDescent="0.25">
      <c r="A20" s="174" t="s">
        <v>119</v>
      </c>
      <c r="B20" s="175"/>
      <c r="C20" s="176"/>
      <c r="D20" s="130" t="s">
        <v>116</v>
      </c>
      <c r="E20" s="8">
        <v>0</v>
      </c>
      <c r="F20" s="9">
        <v>282</v>
      </c>
      <c r="G20" s="65">
        <f>G21</f>
        <v>305</v>
      </c>
      <c r="H20" s="65">
        <f t="shared" ref="H20:I21" si="8">H21</f>
        <v>305</v>
      </c>
      <c r="I20" s="65">
        <f t="shared" si="8"/>
        <v>305</v>
      </c>
    </row>
    <row r="21" spans="1:9" x14ac:dyDescent="0.25">
      <c r="A21" s="168">
        <v>3</v>
      </c>
      <c r="B21" s="169"/>
      <c r="C21" s="170"/>
      <c r="D21" s="125" t="s">
        <v>10</v>
      </c>
      <c r="E21" s="8">
        <v>0</v>
      </c>
      <c r="F21" s="9">
        <v>282</v>
      </c>
      <c r="G21" s="9">
        <f>G22</f>
        <v>305</v>
      </c>
      <c r="H21" s="9">
        <f t="shared" si="8"/>
        <v>305</v>
      </c>
      <c r="I21" s="9">
        <f t="shared" si="8"/>
        <v>305</v>
      </c>
    </row>
    <row r="22" spans="1:9" x14ac:dyDescent="0.25">
      <c r="A22" s="165">
        <v>32</v>
      </c>
      <c r="B22" s="166"/>
      <c r="C22" s="167"/>
      <c r="D22" s="125" t="s">
        <v>20</v>
      </c>
      <c r="E22" s="8">
        <v>0</v>
      </c>
      <c r="F22" s="9">
        <v>282</v>
      </c>
      <c r="G22" s="9">
        <v>305</v>
      </c>
      <c r="H22" s="9">
        <v>305</v>
      </c>
      <c r="I22" s="9">
        <v>305</v>
      </c>
    </row>
    <row r="23" spans="1:9" x14ac:dyDescent="0.25">
      <c r="A23" s="126"/>
      <c r="B23" s="127"/>
      <c r="C23" s="128"/>
      <c r="D23" s="125"/>
      <c r="E23" s="8"/>
      <c r="F23" s="9"/>
      <c r="G23" s="9"/>
      <c r="H23" s="9"/>
      <c r="I23" s="9"/>
    </row>
    <row r="24" spans="1:9" ht="25.5" x14ac:dyDescent="0.25">
      <c r="A24" s="177" t="s">
        <v>76</v>
      </c>
      <c r="B24" s="178"/>
      <c r="C24" s="179"/>
      <c r="D24" s="75" t="s">
        <v>77</v>
      </c>
      <c r="E24" s="79">
        <f>E25+E49+E53+E57</f>
        <v>1131886.3199999998</v>
      </c>
      <c r="F24" s="76">
        <f>F25+F49+F53+F57</f>
        <v>1353760</v>
      </c>
      <c r="G24" s="76">
        <f>G25+G49+G53+G57</f>
        <v>1381235</v>
      </c>
      <c r="H24" s="76">
        <f t="shared" ref="H24:I24" si="9">H25+H49+H53+H57</f>
        <v>1381235</v>
      </c>
      <c r="I24" s="76">
        <f t="shared" si="9"/>
        <v>1381235</v>
      </c>
    </row>
    <row r="25" spans="1:9" ht="25.5" x14ac:dyDescent="0.25">
      <c r="A25" s="171" t="s">
        <v>78</v>
      </c>
      <c r="B25" s="172"/>
      <c r="C25" s="173"/>
      <c r="D25" s="67" t="s">
        <v>79</v>
      </c>
      <c r="E25" s="64">
        <f>E26+E35+E39</f>
        <v>1058716.42</v>
      </c>
      <c r="F25" s="65">
        <f>F26+F29+F32+F35+F39+F46</f>
        <v>1320635</v>
      </c>
      <c r="G25" s="65">
        <f>G26+G35+G39</f>
        <v>1356635</v>
      </c>
      <c r="H25" s="65">
        <f t="shared" ref="H25:I25" si="10">H26+H35+H39</f>
        <v>1356635</v>
      </c>
      <c r="I25" s="65">
        <f t="shared" si="10"/>
        <v>1356635</v>
      </c>
    </row>
    <row r="26" spans="1:9" x14ac:dyDescent="0.25">
      <c r="A26" s="174" t="s">
        <v>72</v>
      </c>
      <c r="B26" s="175"/>
      <c r="C26" s="176"/>
      <c r="D26" s="68" t="s">
        <v>74</v>
      </c>
      <c r="E26" s="64">
        <f>E27</f>
        <v>10661</v>
      </c>
      <c r="F26" s="9">
        <v>12575</v>
      </c>
      <c r="G26" s="9">
        <v>12575</v>
      </c>
      <c r="H26" s="9">
        <v>12575</v>
      </c>
      <c r="I26" s="9">
        <v>12575</v>
      </c>
    </row>
    <row r="27" spans="1:9" x14ac:dyDescent="0.25">
      <c r="A27" s="168">
        <v>3</v>
      </c>
      <c r="B27" s="169"/>
      <c r="C27" s="170"/>
      <c r="D27" s="66" t="s">
        <v>10</v>
      </c>
      <c r="E27" s="8">
        <f>E28</f>
        <v>10661</v>
      </c>
      <c r="F27" s="9">
        <v>12575</v>
      </c>
      <c r="G27" s="9">
        <v>12575</v>
      </c>
      <c r="H27" s="9">
        <v>12575</v>
      </c>
      <c r="I27" s="9">
        <v>12575</v>
      </c>
    </row>
    <row r="28" spans="1:9" x14ac:dyDescent="0.25">
      <c r="A28" s="168">
        <v>32</v>
      </c>
      <c r="B28" s="169"/>
      <c r="C28" s="170"/>
      <c r="D28" s="66" t="s">
        <v>20</v>
      </c>
      <c r="E28" s="8">
        <v>10661</v>
      </c>
      <c r="F28" s="9">
        <v>12575</v>
      </c>
      <c r="G28" s="9">
        <v>12575</v>
      </c>
      <c r="H28" s="9">
        <v>12575</v>
      </c>
      <c r="I28" s="9">
        <v>12575</v>
      </c>
    </row>
    <row r="29" spans="1:9" x14ac:dyDescent="0.25">
      <c r="A29" s="174" t="s">
        <v>80</v>
      </c>
      <c r="B29" s="175"/>
      <c r="C29" s="176"/>
      <c r="D29" s="68" t="s">
        <v>81</v>
      </c>
      <c r="E29" s="8">
        <v>0</v>
      </c>
      <c r="F29" s="9">
        <v>0</v>
      </c>
      <c r="G29" s="65">
        <v>0</v>
      </c>
      <c r="H29" s="65">
        <v>0</v>
      </c>
      <c r="I29" s="65">
        <v>0</v>
      </c>
    </row>
    <row r="30" spans="1:9" x14ac:dyDescent="0.25">
      <c r="A30" s="168">
        <v>3</v>
      </c>
      <c r="B30" s="169"/>
      <c r="C30" s="170"/>
      <c r="D30" s="66" t="s">
        <v>10</v>
      </c>
      <c r="E30" s="8">
        <v>0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25">
      <c r="A31" s="168">
        <v>32</v>
      </c>
      <c r="B31" s="169"/>
      <c r="C31" s="170"/>
      <c r="D31" s="66" t="s">
        <v>20</v>
      </c>
      <c r="E31" s="8">
        <v>0</v>
      </c>
      <c r="F31" s="9">
        <v>0</v>
      </c>
      <c r="G31" s="9">
        <v>0</v>
      </c>
      <c r="H31" s="9">
        <v>0</v>
      </c>
      <c r="I31" s="9">
        <v>0</v>
      </c>
    </row>
    <row r="32" spans="1:9" ht="25.5" x14ac:dyDescent="0.25">
      <c r="A32" s="174" t="s">
        <v>82</v>
      </c>
      <c r="B32" s="175"/>
      <c r="C32" s="176"/>
      <c r="D32" s="68" t="s">
        <v>83</v>
      </c>
      <c r="E32" s="8">
        <v>0</v>
      </c>
      <c r="F32" s="9">
        <v>0</v>
      </c>
      <c r="G32" s="65">
        <v>0</v>
      </c>
      <c r="H32" s="65">
        <v>0</v>
      </c>
      <c r="I32" s="65">
        <v>0</v>
      </c>
    </row>
    <row r="33" spans="1:9" x14ac:dyDescent="0.25">
      <c r="A33" s="168">
        <v>3</v>
      </c>
      <c r="B33" s="169"/>
      <c r="C33" s="170"/>
      <c r="D33" s="66" t="s">
        <v>10</v>
      </c>
      <c r="E33" s="8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25">
      <c r="A34" s="168">
        <v>32</v>
      </c>
      <c r="B34" s="169"/>
      <c r="C34" s="170"/>
      <c r="D34" s="66" t="s">
        <v>20</v>
      </c>
      <c r="E34" s="8">
        <v>0</v>
      </c>
      <c r="F34" s="9">
        <v>0</v>
      </c>
      <c r="G34" s="9">
        <v>0</v>
      </c>
      <c r="H34" s="9">
        <v>0</v>
      </c>
      <c r="I34" s="9">
        <v>0</v>
      </c>
    </row>
    <row r="35" spans="1:9" x14ac:dyDescent="0.25">
      <c r="A35" s="174" t="s">
        <v>84</v>
      </c>
      <c r="B35" s="175"/>
      <c r="C35" s="176"/>
      <c r="D35" s="68" t="s">
        <v>85</v>
      </c>
      <c r="E35" s="64">
        <f>E37+E38</f>
        <v>93600</v>
      </c>
      <c r="F35" s="65">
        <f>F37+F38</f>
        <v>97360</v>
      </c>
      <c r="G35" s="65">
        <f>G37+G38</f>
        <v>97360</v>
      </c>
      <c r="H35" s="65">
        <f t="shared" ref="H35:I35" si="11">H37+H38</f>
        <v>97360</v>
      </c>
      <c r="I35" s="65">
        <f t="shared" si="11"/>
        <v>97360</v>
      </c>
    </row>
    <row r="36" spans="1:9" x14ac:dyDescent="0.25">
      <c r="A36" s="168">
        <v>3</v>
      </c>
      <c r="B36" s="169"/>
      <c r="C36" s="170"/>
      <c r="D36" s="66" t="s">
        <v>10</v>
      </c>
      <c r="E36" s="8">
        <f>E37+E38</f>
        <v>93600</v>
      </c>
      <c r="F36" s="9">
        <f>F37+F38</f>
        <v>97360</v>
      </c>
      <c r="G36" s="9">
        <f>G37+G38</f>
        <v>97360</v>
      </c>
      <c r="H36" s="9">
        <f t="shared" ref="H36:I36" si="12">H37+H38</f>
        <v>97360</v>
      </c>
      <c r="I36" s="9">
        <f t="shared" si="12"/>
        <v>97360</v>
      </c>
    </row>
    <row r="37" spans="1:9" x14ac:dyDescent="0.25">
      <c r="A37" s="168">
        <v>32</v>
      </c>
      <c r="B37" s="169"/>
      <c r="C37" s="170"/>
      <c r="D37" s="66" t="s">
        <v>20</v>
      </c>
      <c r="E37" s="8">
        <v>92651</v>
      </c>
      <c r="F37" s="9">
        <v>95860</v>
      </c>
      <c r="G37" s="9">
        <v>95860</v>
      </c>
      <c r="H37" s="9">
        <v>95860</v>
      </c>
      <c r="I37" s="9">
        <v>95860</v>
      </c>
    </row>
    <row r="38" spans="1:9" x14ac:dyDescent="0.25">
      <c r="A38" s="168">
        <v>34</v>
      </c>
      <c r="B38" s="169"/>
      <c r="C38" s="170"/>
      <c r="D38" s="66" t="s">
        <v>61</v>
      </c>
      <c r="E38" s="8">
        <v>949</v>
      </c>
      <c r="F38" s="9">
        <v>1500</v>
      </c>
      <c r="G38" s="9">
        <v>1500</v>
      </c>
      <c r="H38" s="9">
        <v>1500</v>
      </c>
      <c r="I38" s="9">
        <v>1500</v>
      </c>
    </row>
    <row r="39" spans="1:9" x14ac:dyDescent="0.25">
      <c r="A39" s="174" t="s">
        <v>86</v>
      </c>
      <c r="B39" s="175"/>
      <c r="C39" s="176"/>
      <c r="D39" s="68" t="s">
        <v>87</v>
      </c>
      <c r="E39" s="64">
        <f>E40</f>
        <v>954455.41999999993</v>
      </c>
      <c r="F39" s="65">
        <f>F41+F42</f>
        <v>1210700</v>
      </c>
      <c r="G39" s="65">
        <f>G41+G42</f>
        <v>1246700</v>
      </c>
      <c r="H39" s="65">
        <f t="shared" ref="H39:I39" si="13">H41+H42</f>
        <v>1246700</v>
      </c>
      <c r="I39" s="65">
        <f t="shared" si="13"/>
        <v>1246700</v>
      </c>
    </row>
    <row r="40" spans="1:9" x14ac:dyDescent="0.25">
      <c r="A40" s="168">
        <v>3</v>
      </c>
      <c r="B40" s="169"/>
      <c r="C40" s="170"/>
      <c r="D40" s="66" t="s">
        <v>10</v>
      </c>
      <c r="E40" s="8">
        <f>E41+E42+E43</f>
        <v>954455.41999999993</v>
      </c>
      <c r="F40" s="9">
        <f>F41+F42</f>
        <v>1210700</v>
      </c>
      <c r="G40" s="9">
        <f>G41+G42</f>
        <v>1246700</v>
      </c>
      <c r="H40" s="9">
        <f t="shared" ref="H40:I40" si="14">H41+H42</f>
        <v>1246700</v>
      </c>
      <c r="I40" s="9">
        <f t="shared" si="14"/>
        <v>1246700</v>
      </c>
    </row>
    <row r="41" spans="1:9" x14ac:dyDescent="0.25">
      <c r="A41" s="165">
        <v>31</v>
      </c>
      <c r="B41" s="166"/>
      <c r="C41" s="167"/>
      <c r="D41" s="66" t="s">
        <v>11</v>
      </c>
      <c r="E41" s="8">
        <v>926234.82</v>
      </c>
      <c r="F41" s="9">
        <v>1182000</v>
      </c>
      <c r="G41" s="9">
        <v>1218000</v>
      </c>
      <c r="H41" s="9">
        <v>1218000</v>
      </c>
      <c r="I41" s="9">
        <v>1218000</v>
      </c>
    </row>
    <row r="42" spans="1:9" x14ac:dyDescent="0.25">
      <c r="A42" s="168">
        <v>32</v>
      </c>
      <c r="B42" s="169"/>
      <c r="C42" s="170"/>
      <c r="D42" s="66" t="s">
        <v>20</v>
      </c>
      <c r="E42" s="8">
        <v>27166.49</v>
      </c>
      <c r="F42" s="9">
        <v>28700</v>
      </c>
      <c r="G42" s="9">
        <v>28700</v>
      </c>
      <c r="H42" s="9">
        <v>28700</v>
      </c>
      <c r="I42" s="9">
        <v>28700</v>
      </c>
    </row>
    <row r="43" spans="1:9" x14ac:dyDescent="0.25">
      <c r="A43" s="168">
        <v>34</v>
      </c>
      <c r="B43" s="169"/>
      <c r="C43" s="170"/>
      <c r="D43" s="66" t="s">
        <v>61</v>
      </c>
      <c r="E43" s="8">
        <v>1054.1099999999999</v>
      </c>
      <c r="F43" s="9">
        <v>0</v>
      </c>
      <c r="G43" s="9">
        <v>0</v>
      </c>
      <c r="H43" s="9">
        <v>0</v>
      </c>
      <c r="I43" s="9">
        <v>0</v>
      </c>
    </row>
    <row r="44" spans="1:9" x14ac:dyDescent="0.25">
      <c r="A44" s="168">
        <v>4</v>
      </c>
      <c r="B44" s="169"/>
      <c r="C44" s="170"/>
      <c r="D44" s="66" t="s">
        <v>12</v>
      </c>
      <c r="E44" s="8">
        <v>0</v>
      </c>
      <c r="F44" s="9">
        <v>0</v>
      </c>
      <c r="G44" s="9">
        <v>0</v>
      </c>
      <c r="H44" s="9">
        <v>0</v>
      </c>
      <c r="I44" s="9">
        <v>0</v>
      </c>
    </row>
    <row r="45" spans="1:9" ht="25.5" x14ac:dyDescent="0.25">
      <c r="A45" s="165">
        <v>42</v>
      </c>
      <c r="B45" s="166"/>
      <c r="C45" s="167"/>
      <c r="D45" s="66" t="s">
        <v>28</v>
      </c>
      <c r="E45" s="8">
        <v>0</v>
      </c>
      <c r="F45" s="9">
        <v>0</v>
      </c>
      <c r="G45" s="9">
        <v>0</v>
      </c>
      <c r="H45" s="9">
        <v>0</v>
      </c>
      <c r="I45" s="9">
        <v>0</v>
      </c>
    </row>
    <row r="46" spans="1:9" x14ac:dyDescent="0.25">
      <c r="A46" s="174" t="s">
        <v>88</v>
      </c>
      <c r="B46" s="175"/>
      <c r="C46" s="176"/>
      <c r="D46" s="68" t="s">
        <v>89</v>
      </c>
      <c r="E46" s="64">
        <v>0</v>
      </c>
      <c r="F46" s="65">
        <v>0</v>
      </c>
      <c r="G46" s="65">
        <v>0</v>
      </c>
      <c r="H46" s="65">
        <v>0</v>
      </c>
      <c r="I46" s="65">
        <v>0</v>
      </c>
    </row>
    <row r="47" spans="1:9" x14ac:dyDescent="0.25">
      <c r="A47" s="168">
        <v>3</v>
      </c>
      <c r="B47" s="169"/>
      <c r="C47" s="170"/>
      <c r="D47" s="66" t="s">
        <v>10</v>
      </c>
      <c r="E47" s="8">
        <v>0</v>
      </c>
      <c r="F47" s="9">
        <v>0</v>
      </c>
      <c r="G47" s="9">
        <v>0</v>
      </c>
      <c r="H47" s="9">
        <v>0</v>
      </c>
      <c r="I47" s="9">
        <v>0</v>
      </c>
    </row>
    <row r="48" spans="1:9" x14ac:dyDescent="0.25">
      <c r="A48" s="168">
        <v>32</v>
      </c>
      <c r="B48" s="169"/>
      <c r="C48" s="170"/>
      <c r="D48" s="66" t="s">
        <v>20</v>
      </c>
      <c r="E48" s="8">
        <v>0</v>
      </c>
      <c r="F48" s="9">
        <v>0</v>
      </c>
      <c r="G48" s="9">
        <v>0</v>
      </c>
      <c r="H48" s="9">
        <v>0</v>
      </c>
      <c r="I48" s="9">
        <v>0</v>
      </c>
    </row>
    <row r="49" spans="1:9" ht="25.5" x14ac:dyDescent="0.25">
      <c r="A49" s="171" t="s">
        <v>90</v>
      </c>
      <c r="B49" s="172"/>
      <c r="C49" s="173"/>
      <c r="D49" s="67" t="s">
        <v>91</v>
      </c>
      <c r="E49" s="64">
        <f>E50</f>
        <v>70900</v>
      </c>
      <c r="F49" s="65">
        <v>0</v>
      </c>
      <c r="G49" s="65">
        <f>G50</f>
        <v>7800</v>
      </c>
      <c r="H49" s="65">
        <f t="shared" ref="H49:I49" si="15">H50</f>
        <v>7800</v>
      </c>
      <c r="I49" s="65">
        <f t="shared" si="15"/>
        <v>7800</v>
      </c>
    </row>
    <row r="50" spans="1:9" x14ac:dyDescent="0.25">
      <c r="A50" s="174" t="s">
        <v>84</v>
      </c>
      <c r="B50" s="175"/>
      <c r="C50" s="176"/>
      <c r="D50" s="68" t="s">
        <v>85</v>
      </c>
      <c r="E50" s="8">
        <f>E51</f>
        <v>70900</v>
      </c>
      <c r="F50" s="65">
        <v>0</v>
      </c>
      <c r="G50" s="65">
        <f>G51</f>
        <v>7800</v>
      </c>
      <c r="H50" s="65">
        <f t="shared" ref="H50:I50" si="16">H51</f>
        <v>7800</v>
      </c>
      <c r="I50" s="65">
        <f t="shared" si="16"/>
        <v>7800</v>
      </c>
    </row>
    <row r="51" spans="1:9" x14ac:dyDescent="0.25">
      <c r="A51" s="168">
        <v>3</v>
      </c>
      <c r="B51" s="169"/>
      <c r="C51" s="170"/>
      <c r="D51" s="66" t="s">
        <v>10</v>
      </c>
      <c r="E51" s="8">
        <v>70900</v>
      </c>
      <c r="F51" s="9">
        <v>0</v>
      </c>
      <c r="G51" s="9">
        <f>G52</f>
        <v>7800</v>
      </c>
      <c r="H51" s="9">
        <f t="shared" ref="H51:I51" si="17">H52</f>
        <v>7800</v>
      </c>
      <c r="I51" s="9">
        <f t="shared" si="17"/>
        <v>7800</v>
      </c>
    </row>
    <row r="52" spans="1:9" x14ac:dyDescent="0.25">
      <c r="A52" s="168">
        <v>32</v>
      </c>
      <c r="B52" s="169"/>
      <c r="C52" s="170"/>
      <c r="D52" s="66" t="s">
        <v>20</v>
      </c>
      <c r="E52" s="8">
        <v>70900</v>
      </c>
      <c r="F52" s="9">
        <v>0</v>
      </c>
      <c r="G52" s="9">
        <v>7800</v>
      </c>
      <c r="H52" s="9">
        <v>7800</v>
      </c>
      <c r="I52" s="9">
        <v>7800</v>
      </c>
    </row>
    <row r="53" spans="1:9" x14ac:dyDescent="0.25">
      <c r="A53" s="171" t="s">
        <v>94</v>
      </c>
      <c r="B53" s="172"/>
      <c r="C53" s="173"/>
      <c r="D53" s="67" t="s">
        <v>95</v>
      </c>
      <c r="E53" s="64">
        <v>0</v>
      </c>
      <c r="F53" s="65">
        <f>F54</f>
        <v>33125</v>
      </c>
      <c r="G53" s="65">
        <f>G54</f>
        <v>16800</v>
      </c>
      <c r="H53" s="65">
        <f t="shared" ref="H53:I53" si="18">H54</f>
        <v>16800</v>
      </c>
      <c r="I53" s="65">
        <f t="shared" si="18"/>
        <v>16800</v>
      </c>
    </row>
    <row r="54" spans="1:9" x14ac:dyDescent="0.25">
      <c r="A54" s="174" t="s">
        <v>84</v>
      </c>
      <c r="B54" s="175"/>
      <c r="C54" s="176"/>
      <c r="D54" s="68" t="s">
        <v>85</v>
      </c>
      <c r="E54" s="8">
        <v>0</v>
      </c>
      <c r="F54" s="9">
        <v>33125</v>
      </c>
      <c r="G54" s="65">
        <f>G55</f>
        <v>16800</v>
      </c>
      <c r="H54" s="65">
        <f t="shared" ref="H54:I55" si="19">H55</f>
        <v>16800</v>
      </c>
      <c r="I54" s="65">
        <f t="shared" si="19"/>
        <v>16800</v>
      </c>
    </row>
    <row r="55" spans="1:9" x14ac:dyDescent="0.25">
      <c r="A55" s="168">
        <v>4</v>
      </c>
      <c r="B55" s="169"/>
      <c r="C55" s="170"/>
      <c r="D55" s="66" t="s">
        <v>92</v>
      </c>
      <c r="E55" s="8">
        <v>0</v>
      </c>
      <c r="F55" s="9">
        <v>33125</v>
      </c>
      <c r="G55" s="9">
        <f>G56</f>
        <v>16800</v>
      </c>
      <c r="H55" s="9">
        <f t="shared" si="19"/>
        <v>16800</v>
      </c>
      <c r="I55" s="9">
        <f t="shared" si="19"/>
        <v>16800</v>
      </c>
    </row>
    <row r="56" spans="1:9" ht="25.5" x14ac:dyDescent="0.25">
      <c r="A56" s="168">
        <v>45</v>
      </c>
      <c r="B56" s="169"/>
      <c r="C56" s="170"/>
      <c r="D56" s="66" t="s">
        <v>93</v>
      </c>
      <c r="E56" s="8">
        <v>0</v>
      </c>
      <c r="F56" s="9">
        <v>33125</v>
      </c>
      <c r="G56" s="9">
        <v>16800</v>
      </c>
      <c r="H56" s="9">
        <v>16800</v>
      </c>
      <c r="I56" s="9">
        <v>16800</v>
      </c>
    </row>
    <row r="57" spans="1:9" x14ac:dyDescent="0.25">
      <c r="A57" s="171" t="s">
        <v>126</v>
      </c>
      <c r="B57" s="172"/>
      <c r="C57" s="173"/>
      <c r="D57" s="82" t="s">
        <v>127</v>
      </c>
      <c r="E57" s="64">
        <f>E58+E61+E64</f>
        <v>2269.9</v>
      </c>
      <c r="F57" s="9">
        <v>0</v>
      </c>
      <c r="G57" s="9">
        <v>0</v>
      </c>
      <c r="H57" s="9">
        <v>0</v>
      </c>
      <c r="I57" s="9">
        <v>0</v>
      </c>
    </row>
    <row r="58" spans="1:9" x14ac:dyDescent="0.25">
      <c r="A58" s="174" t="s">
        <v>72</v>
      </c>
      <c r="B58" s="175"/>
      <c r="C58" s="176"/>
      <c r="D58" s="107" t="s">
        <v>74</v>
      </c>
      <c r="E58" s="8">
        <f>E59</f>
        <v>4.9400000000000004</v>
      </c>
      <c r="F58" s="9">
        <v>0</v>
      </c>
      <c r="G58" s="9">
        <v>0</v>
      </c>
      <c r="H58" s="9">
        <v>0</v>
      </c>
      <c r="I58" s="9">
        <v>0</v>
      </c>
    </row>
    <row r="59" spans="1:9" x14ac:dyDescent="0.25">
      <c r="A59" s="91">
        <v>3</v>
      </c>
      <c r="B59" s="93"/>
      <c r="C59" s="94"/>
      <c r="D59" s="107" t="s">
        <v>123</v>
      </c>
      <c r="E59" s="8">
        <v>4.9400000000000004</v>
      </c>
      <c r="F59" s="9">
        <v>0</v>
      </c>
      <c r="G59" s="9">
        <v>0</v>
      </c>
      <c r="H59" s="9">
        <v>0</v>
      </c>
      <c r="I59" s="9">
        <v>0</v>
      </c>
    </row>
    <row r="60" spans="1:9" x14ac:dyDescent="0.25">
      <c r="A60" s="91">
        <v>32</v>
      </c>
      <c r="B60" s="93"/>
      <c r="C60" s="94"/>
      <c r="D60" s="107" t="s">
        <v>123</v>
      </c>
      <c r="E60" s="8">
        <v>4.9400000000000004</v>
      </c>
      <c r="F60" s="9">
        <v>0</v>
      </c>
      <c r="G60" s="9">
        <v>0</v>
      </c>
      <c r="H60" s="9">
        <v>0</v>
      </c>
      <c r="I60" s="9">
        <v>0</v>
      </c>
    </row>
    <row r="61" spans="1:9" x14ac:dyDescent="0.25">
      <c r="A61" s="174" t="s">
        <v>119</v>
      </c>
      <c r="B61" s="175"/>
      <c r="C61" s="176"/>
      <c r="D61" s="82" t="s">
        <v>75</v>
      </c>
      <c r="E61" s="8">
        <v>202.41</v>
      </c>
      <c r="F61" s="9">
        <v>0</v>
      </c>
      <c r="G61" s="9">
        <v>0</v>
      </c>
      <c r="H61" s="9">
        <v>0</v>
      </c>
      <c r="I61" s="9">
        <v>0</v>
      </c>
    </row>
    <row r="62" spans="1:9" x14ac:dyDescent="0.25">
      <c r="A62" s="168">
        <v>3</v>
      </c>
      <c r="B62" s="169"/>
      <c r="C62" s="170"/>
      <c r="D62" s="81" t="s">
        <v>123</v>
      </c>
      <c r="E62" s="8">
        <v>202.41</v>
      </c>
      <c r="F62" s="9">
        <v>0</v>
      </c>
      <c r="G62" s="9">
        <v>0</v>
      </c>
      <c r="H62" s="9">
        <v>0</v>
      </c>
      <c r="I62" s="9">
        <v>0</v>
      </c>
    </row>
    <row r="63" spans="1:9" x14ac:dyDescent="0.25">
      <c r="A63" s="168">
        <v>32</v>
      </c>
      <c r="B63" s="169"/>
      <c r="C63" s="170"/>
      <c r="D63" s="81" t="s">
        <v>123</v>
      </c>
      <c r="E63" s="8">
        <v>202.41</v>
      </c>
      <c r="F63" s="9">
        <v>0</v>
      </c>
      <c r="G63" s="9">
        <v>0</v>
      </c>
      <c r="H63" s="9">
        <v>0</v>
      </c>
      <c r="I63" s="9">
        <v>0</v>
      </c>
    </row>
    <row r="64" spans="1:9" x14ac:dyDescent="0.25">
      <c r="A64" s="174" t="s">
        <v>73</v>
      </c>
      <c r="B64" s="175"/>
      <c r="C64" s="176"/>
      <c r="D64" s="82" t="s">
        <v>75</v>
      </c>
      <c r="E64" s="8">
        <f>E65</f>
        <v>2062.5500000000002</v>
      </c>
      <c r="F64" s="9">
        <v>0</v>
      </c>
      <c r="G64" s="9">
        <v>0</v>
      </c>
      <c r="H64" s="9">
        <v>0</v>
      </c>
      <c r="I64" s="9">
        <v>0</v>
      </c>
    </row>
    <row r="65" spans="1:50" x14ac:dyDescent="0.25">
      <c r="A65" s="168">
        <v>3</v>
      </c>
      <c r="B65" s="169"/>
      <c r="C65" s="170"/>
      <c r="D65" s="81" t="s">
        <v>123</v>
      </c>
      <c r="E65" s="8">
        <v>2062.5500000000002</v>
      </c>
      <c r="F65" s="9">
        <v>0</v>
      </c>
      <c r="G65" s="9">
        <v>0</v>
      </c>
      <c r="H65" s="9">
        <v>0</v>
      </c>
      <c r="I65" s="9">
        <v>0</v>
      </c>
    </row>
    <row r="66" spans="1:50" x14ac:dyDescent="0.25">
      <c r="A66" s="168">
        <v>32</v>
      </c>
      <c r="B66" s="169"/>
      <c r="C66" s="170"/>
      <c r="D66" s="81" t="s">
        <v>123</v>
      </c>
      <c r="E66" s="8">
        <v>2062.5500000000002</v>
      </c>
      <c r="F66" s="9">
        <v>0</v>
      </c>
      <c r="G66" s="9">
        <v>0</v>
      </c>
      <c r="H66" s="9">
        <v>0</v>
      </c>
      <c r="I66" s="9">
        <v>0</v>
      </c>
    </row>
    <row r="67" spans="1:50" s="77" customFormat="1" ht="25.5" customHeight="1" x14ac:dyDescent="0.25">
      <c r="A67" s="177" t="s">
        <v>96</v>
      </c>
      <c r="B67" s="178"/>
      <c r="C67" s="179"/>
      <c r="D67" s="84" t="s">
        <v>99</v>
      </c>
      <c r="E67" s="79">
        <f>E68+E72+E81+E85+E89+E93+E109+E114+E118+E122</f>
        <v>129010.57</v>
      </c>
      <c r="F67" s="76">
        <f>F68+F72+F81+F85+F89+F93+F109+F114+F118+F122</f>
        <v>137889</v>
      </c>
      <c r="G67" s="76">
        <f>G68+G72+G81+G85+G93+G114+G118+G122+G89</f>
        <v>139373</v>
      </c>
      <c r="H67" s="76">
        <f>H68+H72+H81+H85+H89+H93+H109+H114+H118+H122</f>
        <v>137623</v>
      </c>
      <c r="I67" s="76">
        <f>I68+I72+I81+I85+I89+I93+I109+I114+I118+I122</f>
        <v>137623</v>
      </c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</row>
    <row r="68" spans="1:50" x14ac:dyDescent="0.25">
      <c r="A68" s="171" t="s">
        <v>100</v>
      </c>
      <c r="B68" s="172"/>
      <c r="C68" s="173"/>
      <c r="D68" s="67" t="s">
        <v>98</v>
      </c>
      <c r="E68" s="64">
        <f>E69</f>
        <v>23944.78</v>
      </c>
      <c r="F68" s="65">
        <v>24000</v>
      </c>
      <c r="G68" s="65">
        <f>G69</f>
        <v>27865</v>
      </c>
      <c r="H68" s="65">
        <f t="shared" ref="H68:I68" si="20">H69</f>
        <v>27865</v>
      </c>
      <c r="I68" s="65">
        <f t="shared" si="20"/>
        <v>27865</v>
      </c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</row>
    <row r="69" spans="1:50" x14ac:dyDescent="0.25">
      <c r="A69" s="174" t="s">
        <v>72</v>
      </c>
      <c r="B69" s="175"/>
      <c r="C69" s="176"/>
      <c r="D69" s="68" t="s">
        <v>74</v>
      </c>
      <c r="E69" s="8">
        <f>E70</f>
        <v>23944.78</v>
      </c>
      <c r="F69" s="9">
        <v>24000</v>
      </c>
      <c r="G69" s="9">
        <f>G70</f>
        <v>27865</v>
      </c>
      <c r="H69" s="9">
        <f t="shared" ref="H69:I69" si="21">H70</f>
        <v>27865</v>
      </c>
      <c r="I69" s="9">
        <f t="shared" si="21"/>
        <v>27865</v>
      </c>
    </row>
    <row r="70" spans="1:50" x14ac:dyDescent="0.25">
      <c r="A70" s="168">
        <v>3</v>
      </c>
      <c r="B70" s="169"/>
      <c r="C70" s="170"/>
      <c r="D70" s="66" t="s">
        <v>10</v>
      </c>
      <c r="E70" s="8">
        <v>23944.78</v>
      </c>
      <c r="F70" s="9">
        <v>24000</v>
      </c>
      <c r="G70" s="9">
        <f>G71</f>
        <v>27865</v>
      </c>
      <c r="H70" s="9">
        <f t="shared" ref="H70:I70" si="22">H71</f>
        <v>27865</v>
      </c>
      <c r="I70" s="9">
        <f t="shared" si="22"/>
        <v>27865</v>
      </c>
    </row>
    <row r="71" spans="1:50" x14ac:dyDescent="0.25">
      <c r="A71" s="165">
        <v>37</v>
      </c>
      <c r="B71" s="166"/>
      <c r="C71" s="167"/>
      <c r="D71" s="66" t="s">
        <v>97</v>
      </c>
      <c r="E71" s="8">
        <v>23944.78</v>
      </c>
      <c r="F71" s="9">
        <v>24000</v>
      </c>
      <c r="G71" s="9">
        <v>27865</v>
      </c>
      <c r="H71" s="9">
        <v>27865</v>
      </c>
      <c r="I71" s="9">
        <v>27865</v>
      </c>
    </row>
    <row r="72" spans="1:50" x14ac:dyDescent="0.25">
      <c r="A72" s="171" t="s">
        <v>120</v>
      </c>
      <c r="B72" s="172"/>
      <c r="C72" s="173"/>
      <c r="D72" s="82" t="s">
        <v>121</v>
      </c>
      <c r="E72" s="64">
        <f>E73</f>
        <v>1262.49</v>
      </c>
      <c r="F72" s="65">
        <v>1068</v>
      </c>
      <c r="G72" s="65">
        <f>G73</f>
        <v>1000</v>
      </c>
      <c r="H72" s="65">
        <f t="shared" ref="H72:I72" si="23">H73</f>
        <v>0</v>
      </c>
      <c r="I72" s="65">
        <f t="shared" si="23"/>
        <v>0</v>
      </c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</row>
    <row r="73" spans="1:50" x14ac:dyDescent="0.25">
      <c r="A73" s="174" t="s">
        <v>72</v>
      </c>
      <c r="B73" s="175"/>
      <c r="C73" s="176"/>
      <c r="D73" s="83" t="s">
        <v>74</v>
      </c>
      <c r="E73" s="8">
        <f>E74</f>
        <v>1262.49</v>
      </c>
      <c r="F73" s="9">
        <v>1068</v>
      </c>
      <c r="G73" s="9">
        <v>1000</v>
      </c>
      <c r="H73" s="9">
        <v>0</v>
      </c>
      <c r="I73" s="9">
        <v>0</v>
      </c>
    </row>
    <row r="74" spans="1:50" x14ac:dyDescent="0.25">
      <c r="A74" s="168">
        <v>3</v>
      </c>
      <c r="B74" s="169"/>
      <c r="C74" s="170"/>
      <c r="D74" s="81" t="s">
        <v>10</v>
      </c>
      <c r="E74" s="8">
        <f>E75</f>
        <v>1262.49</v>
      </c>
      <c r="F74" s="9">
        <v>1068</v>
      </c>
      <c r="G74" s="9">
        <v>1000</v>
      </c>
      <c r="H74" s="9">
        <v>0</v>
      </c>
      <c r="I74" s="9">
        <v>0</v>
      </c>
    </row>
    <row r="75" spans="1:50" x14ac:dyDescent="0.25">
      <c r="A75" s="165">
        <v>32</v>
      </c>
      <c r="B75" s="166"/>
      <c r="C75" s="167"/>
      <c r="D75" s="81" t="s">
        <v>97</v>
      </c>
      <c r="E75" s="8">
        <v>1262.49</v>
      </c>
      <c r="F75" s="9">
        <v>1068</v>
      </c>
      <c r="G75" s="9">
        <v>1000</v>
      </c>
      <c r="H75" s="9">
        <v>0</v>
      </c>
      <c r="I75" s="9">
        <v>0</v>
      </c>
    </row>
    <row r="76" spans="1:50" x14ac:dyDescent="0.25">
      <c r="A76" s="168">
        <v>4</v>
      </c>
      <c r="B76" s="169"/>
      <c r="C76" s="170"/>
      <c r="D76" s="71" t="s">
        <v>12</v>
      </c>
      <c r="E76" s="8"/>
      <c r="F76" s="9">
        <v>0</v>
      </c>
      <c r="G76" s="9">
        <v>0</v>
      </c>
      <c r="H76" s="9">
        <v>0</v>
      </c>
      <c r="I76" s="9">
        <v>0</v>
      </c>
    </row>
    <row r="77" spans="1:50" ht="25.5" x14ac:dyDescent="0.25">
      <c r="A77" s="165">
        <v>42</v>
      </c>
      <c r="B77" s="166"/>
      <c r="C77" s="167"/>
      <c r="D77" s="71" t="s">
        <v>28</v>
      </c>
      <c r="E77" s="8"/>
      <c r="F77" s="9">
        <v>0</v>
      </c>
      <c r="G77" s="9">
        <v>0</v>
      </c>
      <c r="H77" s="9">
        <v>0</v>
      </c>
      <c r="I77" s="9">
        <v>0</v>
      </c>
    </row>
    <row r="78" spans="1:50" x14ac:dyDescent="0.25">
      <c r="A78" s="174" t="s">
        <v>88</v>
      </c>
      <c r="B78" s="175"/>
      <c r="C78" s="176"/>
      <c r="D78" s="70" t="s">
        <v>89</v>
      </c>
      <c r="E78" s="8">
        <v>0</v>
      </c>
      <c r="F78" s="9">
        <v>0</v>
      </c>
      <c r="G78" s="65">
        <v>0</v>
      </c>
      <c r="H78" s="65">
        <v>0</v>
      </c>
      <c r="I78" s="65">
        <v>0</v>
      </c>
    </row>
    <row r="79" spans="1:50" x14ac:dyDescent="0.25">
      <c r="A79" s="168">
        <v>3</v>
      </c>
      <c r="B79" s="169"/>
      <c r="C79" s="170"/>
      <c r="D79" s="71" t="s">
        <v>10</v>
      </c>
      <c r="E79" s="8"/>
      <c r="F79" s="9">
        <v>0</v>
      </c>
      <c r="G79" s="9">
        <v>0</v>
      </c>
      <c r="H79" s="9">
        <v>0</v>
      </c>
      <c r="I79" s="9">
        <v>0</v>
      </c>
    </row>
    <row r="80" spans="1:50" x14ac:dyDescent="0.25">
      <c r="A80" s="168">
        <v>32</v>
      </c>
      <c r="B80" s="169"/>
      <c r="C80" s="170"/>
      <c r="D80" s="71" t="s">
        <v>20</v>
      </c>
      <c r="E80" s="8"/>
      <c r="F80" s="9">
        <v>0</v>
      </c>
      <c r="G80" s="9">
        <v>0</v>
      </c>
      <c r="H80" s="9">
        <v>0</v>
      </c>
      <c r="I80" s="9">
        <v>0</v>
      </c>
    </row>
    <row r="81" spans="1:50" x14ac:dyDescent="0.25">
      <c r="A81" s="171" t="s">
        <v>101</v>
      </c>
      <c r="B81" s="172"/>
      <c r="C81" s="173"/>
      <c r="D81" s="82" t="s">
        <v>122</v>
      </c>
      <c r="E81" s="64">
        <f>E82</f>
        <v>225</v>
      </c>
      <c r="F81" s="65">
        <v>0</v>
      </c>
      <c r="G81" s="65">
        <f>G82</f>
        <v>750</v>
      </c>
      <c r="H81" s="65">
        <v>0</v>
      </c>
      <c r="I81" s="65">
        <v>0</v>
      </c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</row>
    <row r="82" spans="1:50" x14ac:dyDescent="0.25">
      <c r="A82" s="174" t="s">
        <v>72</v>
      </c>
      <c r="B82" s="175"/>
      <c r="C82" s="176"/>
      <c r="D82" s="83" t="s">
        <v>74</v>
      </c>
      <c r="E82" s="8">
        <v>225</v>
      </c>
      <c r="F82" s="9">
        <v>0</v>
      </c>
      <c r="G82" s="9">
        <f>G83</f>
        <v>750</v>
      </c>
      <c r="H82" s="9">
        <v>0</v>
      </c>
      <c r="I82" s="9">
        <v>0</v>
      </c>
    </row>
    <row r="83" spans="1:50" x14ac:dyDescent="0.25">
      <c r="A83" s="168">
        <v>3</v>
      </c>
      <c r="B83" s="169"/>
      <c r="C83" s="170"/>
      <c r="D83" s="81" t="s">
        <v>10</v>
      </c>
      <c r="E83" s="8">
        <v>225</v>
      </c>
      <c r="F83" s="9">
        <v>0</v>
      </c>
      <c r="G83" s="9">
        <f>G84</f>
        <v>750</v>
      </c>
      <c r="H83" s="9">
        <v>0</v>
      </c>
      <c r="I83" s="9">
        <v>0</v>
      </c>
    </row>
    <row r="84" spans="1:50" x14ac:dyDescent="0.25">
      <c r="A84" s="165">
        <v>32</v>
      </c>
      <c r="B84" s="166"/>
      <c r="C84" s="167"/>
      <c r="D84" s="81" t="s">
        <v>123</v>
      </c>
      <c r="E84" s="8">
        <v>225</v>
      </c>
      <c r="F84" s="9">
        <v>0</v>
      </c>
      <c r="G84" s="9">
        <v>750</v>
      </c>
      <c r="H84" s="9">
        <v>0</v>
      </c>
      <c r="I84" s="9">
        <v>0</v>
      </c>
    </row>
    <row r="85" spans="1:50" x14ac:dyDescent="0.25">
      <c r="A85" s="171" t="s">
        <v>102</v>
      </c>
      <c r="B85" s="172"/>
      <c r="C85" s="173"/>
      <c r="D85" s="82" t="s">
        <v>103</v>
      </c>
      <c r="E85" s="64">
        <f>E86</f>
        <v>19978.53</v>
      </c>
      <c r="F85" s="65">
        <v>19526</v>
      </c>
      <c r="G85" s="65">
        <f>G86</f>
        <v>20179</v>
      </c>
      <c r="H85" s="65">
        <f t="shared" ref="H85:I85" si="24">H86</f>
        <v>20179</v>
      </c>
      <c r="I85" s="65">
        <f t="shared" si="24"/>
        <v>20179</v>
      </c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</row>
    <row r="86" spans="1:50" x14ac:dyDescent="0.25">
      <c r="A86" s="174" t="s">
        <v>86</v>
      </c>
      <c r="B86" s="175"/>
      <c r="C86" s="176"/>
      <c r="D86" s="83" t="s">
        <v>116</v>
      </c>
      <c r="E86" s="8">
        <f>E87</f>
        <v>19978.53</v>
      </c>
      <c r="F86" s="9">
        <v>19526</v>
      </c>
      <c r="G86" s="9">
        <v>20179</v>
      </c>
      <c r="H86" s="9">
        <v>20179</v>
      </c>
      <c r="I86" s="9">
        <v>20179</v>
      </c>
    </row>
    <row r="87" spans="1:50" x14ac:dyDescent="0.25">
      <c r="A87" s="168">
        <v>4</v>
      </c>
      <c r="B87" s="169"/>
      <c r="C87" s="170"/>
      <c r="D87" s="81" t="s">
        <v>124</v>
      </c>
      <c r="E87" s="8">
        <f>E88</f>
        <v>19978.53</v>
      </c>
      <c r="F87" s="9">
        <v>19526</v>
      </c>
      <c r="G87" s="9">
        <v>20179</v>
      </c>
      <c r="H87" s="9">
        <v>20179</v>
      </c>
      <c r="I87" s="9">
        <v>20179</v>
      </c>
    </row>
    <row r="88" spans="1:50" x14ac:dyDescent="0.25">
      <c r="A88" s="165">
        <v>42</v>
      </c>
      <c r="B88" s="166"/>
      <c r="C88" s="167"/>
      <c r="D88" s="81" t="s">
        <v>125</v>
      </c>
      <c r="E88" s="8">
        <v>19978.53</v>
      </c>
      <c r="F88" s="9">
        <v>19526</v>
      </c>
      <c r="G88" s="9">
        <v>20179</v>
      </c>
      <c r="H88" s="9">
        <v>20179</v>
      </c>
      <c r="I88" s="9">
        <v>20179</v>
      </c>
    </row>
    <row r="89" spans="1:50" ht="15" customHeight="1" x14ac:dyDescent="0.25">
      <c r="A89" s="171" t="s">
        <v>104</v>
      </c>
      <c r="B89" s="172"/>
      <c r="C89" s="173"/>
      <c r="D89" s="82" t="s">
        <v>105</v>
      </c>
      <c r="E89" s="64">
        <v>0</v>
      </c>
      <c r="F89" s="65">
        <v>500</v>
      </c>
      <c r="G89" s="65">
        <f>G90</f>
        <v>500</v>
      </c>
      <c r="H89" s="65">
        <f t="shared" ref="H89:I89" si="25">H90</f>
        <v>500</v>
      </c>
      <c r="I89" s="65">
        <f t="shared" si="25"/>
        <v>500</v>
      </c>
    </row>
    <row r="90" spans="1:50" ht="15" customHeight="1" x14ac:dyDescent="0.25">
      <c r="A90" s="174" t="s">
        <v>86</v>
      </c>
      <c r="B90" s="175"/>
      <c r="C90" s="176"/>
      <c r="D90" s="83" t="s">
        <v>116</v>
      </c>
      <c r="E90" s="8">
        <v>0</v>
      </c>
      <c r="F90" s="9">
        <v>500</v>
      </c>
      <c r="G90" s="9">
        <f>G91</f>
        <v>500</v>
      </c>
      <c r="H90" s="9">
        <f t="shared" ref="H90:I90" si="26">H91</f>
        <v>500</v>
      </c>
      <c r="I90" s="9">
        <f t="shared" si="26"/>
        <v>500</v>
      </c>
    </row>
    <row r="91" spans="1:50" x14ac:dyDescent="0.25">
      <c r="A91" s="168">
        <v>3</v>
      </c>
      <c r="B91" s="169"/>
      <c r="C91" s="170"/>
      <c r="D91" s="81" t="s">
        <v>124</v>
      </c>
      <c r="E91" s="8">
        <v>0</v>
      </c>
      <c r="F91" s="9">
        <v>500</v>
      </c>
      <c r="G91" s="9">
        <f>G92</f>
        <v>500</v>
      </c>
      <c r="H91" s="9">
        <f t="shared" ref="H91:I91" si="27">H92</f>
        <v>500</v>
      </c>
      <c r="I91" s="9">
        <f t="shared" si="27"/>
        <v>500</v>
      </c>
    </row>
    <row r="92" spans="1:50" x14ac:dyDescent="0.25">
      <c r="A92" s="165">
        <v>32</v>
      </c>
      <c r="B92" s="166"/>
      <c r="C92" s="167"/>
      <c r="D92" s="125" t="s">
        <v>123</v>
      </c>
      <c r="E92" s="8">
        <v>0</v>
      </c>
      <c r="F92" s="9">
        <v>500</v>
      </c>
      <c r="G92" s="9">
        <v>500</v>
      </c>
      <c r="H92" s="9">
        <v>500</v>
      </c>
      <c r="I92" s="9">
        <v>500</v>
      </c>
    </row>
    <row r="93" spans="1:50" x14ac:dyDescent="0.25">
      <c r="A93" s="171" t="s">
        <v>108</v>
      </c>
      <c r="B93" s="172"/>
      <c r="C93" s="173"/>
      <c r="D93" s="69" t="s">
        <v>109</v>
      </c>
      <c r="E93" s="64">
        <f>E94+E106</f>
        <v>9972.9599999999991</v>
      </c>
      <c r="F93" s="65">
        <f>F94+F100+F106</f>
        <v>12616</v>
      </c>
      <c r="G93" s="65">
        <f>G94+G100+G106</f>
        <v>8900</v>
      </c>
      <c r="H93" s="65">
        <f t="shared" ref="H93:I93" si="28">H94+H100+H106</f>
        <v>8900</v>
      </c>
      <c r="I93" s="65">
        <f t="shared" si="28"/>
        <v>8900</v>
      </c>
    </row>
    <row r="94" spans="1:50" ht="25.5" x14ac:dyDescent="0.25">
      <c r="A94" s="174" t="s">
        <v>82</v>
      </c>
      <c r="B94" s="175"/>
      <c r="C94" s="176"/>
      <c r="D94" s="70" t="s">
        <v>83</v>
      </c>
      <c r="E94" s="8">
        <f>E95+E98</f>
        <v>9972.9599999999991</v>
      </c>
      <c r="F94" s="65">
        <f>F95+F98</f>
        <v>8800</v>
      </c>
      <c r="G94" s="9">
        <f>G95+G98</f>
        <v>8800</v>
      </c>
      <c r="H94" s="9">
        <f t="shared" ref="H94:I94" si="29">H95+H98</f>
        <v>8800</v>
      </c>
      <c r="I94" s="9">
        <f t="shared" si="29"/>
        <v>8800</v>
      </c>
    </row>
    <row r="95" spans="1:50" x14ac:dyDescent="0.25">
      <c r="A95" s="168">
        <v>3</v>
      </c>
      <c r="B95" s="169"/>
      <c r="C95" s="170"/>
      <c r="D95" s="71" t="s">
        <v>10</v>
      </c>
      <c r="E95" s="8">
        <f>E96+E97</f>
        <v>9109.4</v>
      </c>
      <c r="F95" s="9">
        <v>6800</v>
      </c>
      <c r="G95" s="9">
        <v>7800</v>
      </c>
      <c r="H95" s="9">
        <v>7800</v>
      </c>
      <c r="I95" s="9">
        <v>7800</v>
      </c>
    </row>
    <row r="96" spans="1:50" x14ac:dyDescent="0.25">
      <c r="A96" s="165">
        <v>32</v>
      </c>
      <c r="B96" s="166"/>
      <c r="C96" s="167"/>
      <c r="D96" s="71" t="s">
        <v>20</v>
      </c>
      <c r="E96" s="8">
        <v>8919.81</v>
      </c>
      <c r="F96" s="9">
        <v>6800</v>
      </c>
      <c r="G96" s="9">
        <v>7800</v>
      </c>
      <c r="H96" s="9">
        <v>7800</v>
      </c>
      <c r="I96" s="9">
        <v>7800</v>
      </c>
    </row>
    <row r="97" spans="1:9" x14ac:dyDescent="0.25">
      <c r="A97" s="88">
        <v>34</v>
      </c>
      <c r="B97" s="89"/>
      <c r="C97" s="90"/>
      <c r="D97" s="92" t="s">
        <v>61</v>
      </c>
      <c r="E97" s="8">
        <v>189.59</v>
      </c>
      <c r="F97" s="9">
        <v>0</v>
      </c>
      <c r="G97" s="9">
        <v>0</v>
      </c>
      <c r="H97" s="9"/>
      <c r="I97" s="9"/>
    </row>
    <row r="98" spans="1:9" x14ac:dyDescent="0.25">
      <c r="A98" s="168">
        <v>4</v>
      </c>
      <c r="B98" s="169"/>
      <c r="C98" s="170"/>
      <c r="D98" s="73" t="s">
        <v>12</v>
      </c>
      <c r="E98" s="8">
        <f>E99</f>
        <v>863.56</v>
      </c>
      <c r="F98" s="9">
        <v>2000</v>
      </c>
      <c r="G98" s="9">
        <v>1000</v>
      </c>
      <c r="H98" s="9">
        <v>1000</v>
      </c>
      <c r="I98" s="9">
        <v>1000</v>
      </c>
    </row>
    <row r="99" spans="1:9" ht="25.5" x14ac:dyDescent="0.25">
      <c r="A99" s="165">
        <v>42</v>
      </c>
      <c r="B99" s="166"/>
      <c r="C99" s="167"/>
      <c r="D99" s="73" t="s">
        <v>28</v>
      </c>
      <c r="E99" s="8">
        <v>863.56</v>
      </c>
      <c r="F99" s="9">
        <v>1000</v>
      </c>
      <c r="G99" s="9">
        <v>1000</v>
      </c>
      <c r="H99" s="9">
        <v>1000</v>
      </c>
      <c r="I99" s="9">
        <v>1000</v>
      </c>
    </row>
    <row r="100" spans="1:9" ht="25.5" customHeight="1" x14ac:dyDescent="0.25">
      <c r="A100" s="168" t="s">
        <v>218</v>
      </c>
      <c r="B100" s="169"/>
      <c r="C100" s="170"/>
      <c r="D100" s="103" t="s">
        <v>219</v>
      </c>
      <c r="E100" s="8">
        <v>0</v>
      </c>
      <c r="F100" s="65">
        <f>F101+F104</f>
        <v>3716</v>
      </c>
      <c r="G100" s="65">
        <f>G101+G104</f>
        <v>0</v>
      </c>
      <c r="H100" s="65">
        <f t="shared" ref="H100:I100" si="30">H101+H104</f>
        <v>0</v>
      </c>
      <c r="I100" s="65">
        <f t="shared" si="30"/>
        <v>0</v>
      </c>
    </row>
    <row r="101" spans="1:9" x14ac:dyDescent="0.25">
      <c r="A101" s="104">
        <v>3</v>
      </c>
      <c r="B101" s="105"/>
      <c r="C101" s="106"/>
      <c r="D101" s="103" t="s">
        <v>10</v>
      </c>
      <c r="E101" s="8">
        <v>0</v>
      </c>
      <c r="F101" s="9">
        <f>F102+F103</f>
        <v>2400</v>
      </c>
      <c r="G101" s="9">
        <f>G102</f>
        <v>0</v>
      </c>
      <c r="H101" s="9">
        <f t="shared" ref="H101" si="31">H102</f>
        <v>0</v>
      </c>
      <c r="I101" s="9">
        <v>0</v>
      </c>
    </row>
    <row r="102" spans="1:9" x14ac:dyDescent="0.25">
      <c r="A102" s="104">
        <v>32</v>
      </c>
      <c r="B102" s="105"/>
      <c r="C102" s="106"/>
      <c r="D102" s="103" t="s">
        <v>20</v>
      </c>
      <c r="E102" s="8">
        <v>0</v>
      </c>
      <c r="F102" s="9">
        <v>2400</v>
      </c>
      <c r="G102" s="9">
        <v>0</v>
      </c>
      <c r="H102" s="9">
        <v>0</v>
      </c>
      <c r="I102" s="9">
        <v>0</v>
      </c>
    </row>
    <row r="103" spans="1:9" x14ac:dyDescent="0.25">
      <c r="A103" s="104">
        <v>34</v>
      </c>
      <c r="B103" s="105"/>
      <c r="C103" s="106"/>
      <c r="D103" s="103" t="s">
        <v>61</v>
      </c>
      <c r="E103" s="8">
        <v>0</v>
      </c>
      <c r="F103" s="9">
        <v>0</v>
      </c>
      <c r="G103" s="9">
        <v>0</v>
      </c>
      <c r="H103" s="9">
        <v>0</v>
      </c>
      <c r="I103" s="9">
        <v>0</v>
      </c>
    </row>
    <row r="104" spans="1:9" x14ac:dyDescent="0.25">
      <c r="A104" s="104">
        <v>4</v>
      </c>
      <c r="B104" s="105"/>
      <c r="C104" s="106"/>
      <c r="D104" s="103" t="s">
        <v>12</v>
      </c>
      <c r="E104" s="8">
        <v>0</v>
      </c>
      <c r="F104" s="9">
        <v>1316</v>
      </c>
      <c r="G104" s="9">
        <v>0</v>
      </c>
      <c r="H104" s="9">
        <v>0</v>
      </c>
      <c r="I104" s="9">
        <v>0</v>
      </c>
    </row>
    <row r="105" spans="1:9" ht="25.5" x14ac:dyDescent="0.25">
      <c r="A105" s="104">
        <v>42</v>
      </c>
      <c r="B105" s="105"/>
      <c r="C105" s="106"/>
      <c r="D105" s="103" t="s">
        <v>220</v>
      </c>
      <c r="E105" s="8">
        <v>0</v>
      </c>
      <c r="F105" s="9">
        <v>1316</v>
      </c>
      <c r="G105" s="9">
        <v>0</v>
      </c>
      <c r="H105" s="9">
        <v>0</v>
      </c>
      <c r="I105" s="9">
        <v>0</v>
      </c>
    </row>
    <row r="106" spans="1:9" x14ac:dyDescent="0.25">
      <c r="A106" s="174" t="s">
        <v>106</v>
      </c>
      <c r="B106" s="175"/>
      <c r="C106" s="176"/>
      <c r="D106" s="72" t="s">
        <v>107</v>
      </c>
      <c r="E106" s="8">
        <v>0</v>
      </c>
      <c r="F106" s="65">
        <v>100</v>
      </c>
      <c r="G106" s="65">
        <f>G107</f>
        <v>100</v>
      </c>
      <c r="H106" s="65">
        <f t="shared" ref="H106:I106" si="32">H107</f>
        <v>100</v>
      </c>
      <c r="I106" s="65">
        <f t="shared" si="32"/>
        <v>100</v>
      </c>
    </row>
    <row r="107" spans="1:9" x14ac:dyDescent="0.25">
      <c r="A107" s="168">
        <v>3</v>
      </c>
      <c r="B107" s="169"/>
      <c r="C107" s="170"/>
      <c r="D107" s="73" t="s">
        <v>10</v>
      </c>
      <c r="E107" s="8">
        <v>0</v>
      </c>
      <c r="F107" s="9">
        <v>100</v>
      </c>
      <c r="G107" s="9">
        <v>100</v>
      </c>
      <c r="H107" s="9">
        <v>100</v>
      </c>
      <c r="I107" s="9">
        <v>100</v>
      </c>
    </row>
    <row r="108" spans="1:9" x14ac:dyDescent="0.25">
      <c r="A108" s="165">
        <v>32</v>
      </c>
      <c r="B108" s="166"/>
      <c r="C108" s="167"/>
      <c r="D108" s="73" t="s">
        <v>66</v>
      </c>
      <c r="E108" s="8">
        <v>0</v>
      </c>
      <c r="F108" s="9">
        <v>100</v>
      </c>
      <c r="G108" s="9">
        <v>100</v>
      </c>
      <c r="H108" s="9">
        <v>100</v>
      </c>
      <c r="I108" s="9">
        <v>100</v>
      </c>
    </row>
    <row r="109" spans="1:9" x14ac:dyDescent="0.25">
      <c r="A109" s="171" t="s">
        <v>110</v>
      </c>
      <c r="B109" s="172"/>
      <c r="C109" s="173"/>
      <c r="D109" s="74" t="s">
        <v>111</v>
      </c>
      <c r="E109" s="64">
        <v>0</v>
      </c>
      <c r="F109" s="65">
        <v>0</v>
      </c>
      <c r="G109" s="65">
        <v>0</v>
      </c>
      <c r="H109" s="65">
        <v>0</v>
      </c>
      <c r="I109" s="65">
        <v>0</v>
      </c>
    </row>
    <row r="110" spans="1:9" x14ac:dyDescent="0.25">
      <c r="A110" s="174" t="s">
        <v>80</v>
      </c>
      <c r="B110" s="175"/>
      <c r="C110" s="176"/>
      <c r="D110" s="72" t="s">
        <v>81</v>
      </c>
      <c r="E110" s="8">
        <v>0</v>
      </c>
      <c r="F110" s="9">
        <v>0</v>
      </c>
      <c r="G110" s="9">
        <v>0</v>
      </c>
      <c r="H110" s="9">
        <v>0</v>
      </c>
      <c r="I110" s="9">
        <v>0</v>
      </c>
    </row>
    <row r="111" spans="1:9" x14ac:dyDescent="0.25">
      <c r="A111" s="168">
        <v>3</v>
      </c>
      <c r="B111" s="169"/>
      <c r="C111" s="170"/>
      <c r="D111" s="73" t="s">
        <v>10</v>
      </c>
      <c r="E111" s="8">
        <v>0</v>
      </c>
      <c r="F111" s="9">
        <v>0</v>
      </c>
      <c r="G111" s="9">
        <v>0</v>
      </c>
      <c r="H111" s="9">
        <v>0</v>
      </c>
      <c r="I111" s="9">
        <v>0</v>
      </c>
    </row>
    <row r="112" spans="1:9" x14ac:dyDescent="0.25">
      <c r="A112" s="165">
        <v>32</v>
      </c>
      <c r="B112" s="166"/>
      <c r="C112" s="167"/>
      <c r="D112" s="73" t="s">
        <v>20</v>
      </c>
      <c r="E112" s="8">
        <v>0</v>
      </c>
      <c r="F112" s="9">
        <v>0</v>
      </c>
      <c r="G112" s="9">
        <v>0</v>
      </c>
      <c r="H112" s="9">
        <v>0</v>
      </c>
      <c r="I112" s="9">
        <v>0</v>
      </c>
    </row>
    <row r="113" spans="1:9" x14ac:dyDescent="0.25">
      <c r="A113" s="165">
        <v>34</v>
      </c>
      <c r="B113" s="166"/>
      <c r="C113" s="167"/>
      <c r="D113" s="73" t="s">
        <v>61</v>
      </c>
      <c r="E113" s="8">
        <v>0</v>
      </c>
      <c r="F113" s="9">
        <v>0</v>
      </c>
      <c r="G113" s="9">
        <v>0</v>
      </c>
      <c r="H113" s="9">
        <v>0</v>
      </c>
      <c r="I113" s="9">
        <v>0</v>
      </c>
    </row>
    <row r="114" spans="1:9" ht="25.5" x14ac:dyDescent="0.25">
      <c r="A114" s="171" t="s">
        <v>112</v>
      </c>
      <c r="B114" s="172"/>
      <c r="C114" s="173"/>
      <c r="D114" s="74" t="s">
        <v>113</v>
      </c>
      <c r="E114" s="64">
        <f>E115</f>
        <v>72859.69</v>
      </c>
      <c r="F114" s="65">
        <f>F115</f>
        <v>79400</v>
      </c>
      <c r="G114" s="65">
        <f t="shared" ref="G114:I114" si="33">G115</f>
        <v>79400</v>
      </c>
      <c r="H114" s="65">
        <f t="shared" si="33"/>
        <v>79400</v>
      </c>
      <c r="I114" s="65">
        <f t="shared" si="33"/>
        <v>79400</v>
      </c>
    </row>
    <row r="115" spans="1:9" x14ac:dyDescent="0.25">
      <c r="A115" s="174" t="s">
        <v>86</v>
      </c>
      <c r="B115" s="175"/>
      <c r="C115" s="176"/>
      <c r="D115" s="72" t="s">
        <v>116</v>
      </c>
      <c r="E115" s="8">
        <f>E116</f>
        <v>72859.69</v>
      </c>
      <c r="F115" s="9">
        <v>79400</v>
      </c>
      <c r="G115" s="9">
        <v>79400</v>
      </c>
      <c r="H115" s="9">
        <v>79400</v>
      </c>
      <c r="I115" s="9">
        <v>79400</v>
      </c>
    </row>
    <row r="116" spans="1:9" x14ac:dyDescent="0.25">
      <c r="A116" s="168">
        <v>3</v>
      </c>
      <c r="B116" s="169"/>
      <c r="C116" s="170"/>
      <c r="D116" s="73" t="s">
        <v>10</v>
      </c>
      <c r="E116" s="8">
        <f>E117</f>
        <v>72859.69</v>
      </c>
      <c r="F116" s="9">
        <v>79400</v>
      </c>
      <c r="G116" s="9">
        <v>79400</v>
      </c>
      <c r="H116" s="9">
        <v>79400</v>
      </c>
      <c r="I116" s="9">
        <v>79400</v>
      </c>
    </row>
    <row r="117" spans="1:9" x14ac:dyDescent="0.25">
      <c r="A117" s="165">
        <v>32</v>
      </c>
      <c r="B117" s="166"/>
      <c r="C117" s="167"/>
      <c r="D117" s="73" t="s">
        <v>20</v>
      </c>
      <c r="E117" s="8">
        <v>72859.69</v>
      </c>
      <c r="F117" s="9">
        <v>79400</v>
      </c>
      <c r="G117" s="9">
        <v>79400</v>
      </c>
      <c r="H117" s="9">
        <v>79400</v>
      </c>
      <c r="I117" s="9">
        <v>79400</v>
      </c>
    </row>
    <row r="118" spans="1:9" ht="38.25" x14ac:dyDescent="0.25">
      <c r="A118" s="171" t="s">
        <v>114</v>
      </c>
      <c r="B118" s="172"/>
      <c r="C118" s="173"/>
      <c r="D118" s="74" t="s">
        <v>115</v>
      </c>
      <c r="E118" s="64">
        <f>E119</f>
        <v>767.12</v>
      </c>
      <c r="F118" s="65">
        <f>F119</f>
        <v>779</v>
      </c>
      <c r="G118" s="65">
        <f>G119</f>
        <v>779</v>
      </c>
      <c r="H118" s="65">
        <f t="shared" ref="H118:I118" si="34">H119</f>
        <v>779</v>
      </c>
      <c r="I118" s="65">
        <f t="shared" si="34"/>
        <v>779</v>
      </c>
    </row>
    <row r="119" spans="1:9" x14ac:dyDescent="0.25">
      <c r="A119" s="174" t="s">
        <v>86</v>
      </c>
      <c r="B119" s="175"/>
      <c r="C119" s="176"/>
      <c r="D119" s="72" t="s">
        <v>116</v>
      </c>
      <c r="E119" s="8">
        <f>E120</f>
        <v>767.12</v>
      </c>
      <c r="F119" s="9">
        <v>779</v>
      </c>
      <c r="G119" s="9">
        <v>779</v>
      </c>
      <c r="H119" s="9">
        <v>779</v>
      </c>
      <c r="I119" s="9">
        <v>779</v>
      </c>
    </row>
    <row r="120" spans="1:9" x14ac:dyDescent="0.25">
      <c r="A120" s="168">
        <v>3</v>
      </c>
      <c r="B120" s="169"/>
      <c r="C120" s="170"/>
      <c r="D120" s="73" t="s">
        <v>10</v>
      </c>
      <c r="E120" s="8">
        <v>767.12</v>
      </c>
      <c r="F120" s="9">
        <v>779</v>
      </c>
      <c r="G120" s="9">
        <v>779</v>
      </c>
      <c r="H120" s="9">
        <v>779</v>
      </c>
      <c r="I120" s="9">
        <v>779</v>
      </c>
    </row>
    <row r="121" spans="1:9" x14ac:dyDescent="0.25">
      <c r="A121" s="165">
        <v>38</v>
      </c>
      <c r="B121" s="166"/>
      <c r="C121" s="167"/>
      <c r="D121" s="73" t="s">
        <v>66</v>
      </c>
      <c r="E121" s="8">
        <v>767.12</v>
      </c>
      <c r="F121" s="9">
        <v>779</v>
      </c>
      <c r="G121" s="9">
        <v>779</v>
      </c>
      <c r="H121" s="9">
        <v>779</v>
      </c>
      <c r="I121" s="9">
        <v>779</v>
      </c>
    </row>
    <row r="122" spans="1:9" x14ac:dyDescent="0.25">
      <c r="A122" s="171" t="s">
        <v>117</v>
      </c>
      <c r="B122" s="172"/>
      <c r="C122" s="173"/>
      <c r="D122" s="82" t="s">
        <v>118</v>
      </c>
      <c r="E122" s="64">
        <v>0</v>
      </c>
      <c r="F122" s="65">
        <f>F123+F126</f>
        <v>0</v>
      </c>
      <c r="G122" s="65">
        <f>G123+G126</f>
        <v>0</v>
      </c>
      <c r="H122" s="65">
        <f t="shared" ref="H122:I122" si="35">H123+H126</f>
        <v>0</v>
      </c>
      <c r="I122" s="65">
        <f t="shared" si="35"/>
        <v>0</v>
      </c>
    </row>
    <row r="123" spans="1:9" x14ac:dyDescent="0.25">
      <c r="A123" s="174" t="s">
        <v>73</v>
      </c>
      <c r="B123" s="175"/>
      <c r="C123" s="176"/>
      <c r="D123" s="83" t="s">
        <v>116</v>
      </c>
      <c r="E123" s="8">
        <v>0</v>
      </c>
      <c r="F123" s="9">
        <v>0</v>
      </c>
      <c r="G123" s="65">
        <f>G124</f>
        <v>0</v>
      </c>
      <c r="H123" s="65">
        <f t="shared" ref="H123:I124" si="36">H124</f>
        <v>0</v>
      </c>
      <c r="I123" s="65">
        <f t="shared" si="36"/>
        <v>0</v>
      </c>
    </row>
    <row r="124" spans="1:9" x14ac:dyDescent="0.25">
      <c r="A124" s="168">
        <v>3</v>
      </c>
      <c r="B124" s="169"/>
      <c r="C124" s="170"/>
      <c r="D124" s="81" t="s">
        <v>10</v>
      </c>
      <c r="E124" s="8">
        <v>0</v>
      </c>
      <c r="F124" s="9">
        <v>0</v>
      </c>
      <c r="G124" s="9">
        <v>0</v>
      </c>
      <c r="H124" s="9">
        <f t="shared" si="36"/>
        <v>0</v>
      </c>
      <c r="I124" s="9">
        <v>0</v>
      </c>
    </row>
    <row r="125" spans="1:9" x14ac:dyDescent="0.25">
      <c r="A125" s="165">
        <v>32</v>
      </c>
      <c r="B125" s="166"/>
      <c r="C125" s="167"/>
      <c r="D125" s="81" t="s">
        <v>20</v>
      </c>
      <c r="E125" s="8">
        <v>0</v>
      </c>
      <c r="F125" s="9">
        <v>0</v>
      </c>
      <c r="G125" s="9">
        <v>0</v>
      </c>
      <c r="H125" s="9">
        <v>0</v>
      </c>
      <c r="I125" s="9">
        <v>0</v>
      </c>
    </row>
    <row r="126" spans="1:9" x14ac:dyDescent="0.25">
      <c r="A126" s="174" t="s">
        <v>119</v>
      </c>
      <c r="B126" s="175"/>
      <c r="C126" s="176"/>
      <c r="D126" s="83" t="s">
        <v>116</v>
      </c>
      <c r="E126" s="8">
        <v>0</v>
      </c>
      <c r="F126" s="9">
        <v>0</v>
      </c>
      <c r="G126" s="65">
        <f>G127</f>
        <v>0</v>
      </c>
      <c r="H126" s="65">
        <f t="shared" ref="H126:I127" si="37">H127</f>
        <v>0</v>
      </c>
      <c r="I126" s="65">
        <f t="shared" si="37"/>
        <v>0</v>
      </c>
    </row>
    <row r="127" spans="1:9" x14ac:dyDescent="0.25">
      <c r="A127" s="168">
        <v>3</v>
      </c>
      <c r="B127" s="169"/>
      <c r="C127" s="170"/>
      <c r="D127" s="81" t="s">
        <v>10</v>
      </c>
      <c r="E127" s="8">
        <v>0</v>
      </c>
      <c r="F127" s="9">
        <v>0</v>
      </c>
      <c r="G127" s="9">
        <v>0</v>
      </c>
      <c r="H127" s="9">
        <v>0</v>
      </c>
      <c r="I127" s="9">
        <f t="shared" si="37"/>
        <v>0</v>
      </c>
    </row>
    <row r="128" spans="1:9" x14ac:dyDescent="0.25">
      <c r="A128" s="165">
        <v>32</v>
      </c>
      <c r="B128" s="166"/>
      <c r="C128" s="167"/>
      <c r="D128" s="81" t="s">
        <v>20</v>
      </c>
      <c r="E128" s="8">
        <v>0</v>
      </c>
      <c r="F128" s="9">
        <v>0</v>
      </c>
      <c r="G128" s="9">
        <v>0</v>
      </c>
      <c r="H128" s="9">
        <v>0</v>
      </c>
      <c r="I128" s="9">
        <v>0</v>
      </c>
    </row>
  </sheetData>
  <mergeCells count="117">
    <mergeCell ref="A100:C100"/>
    <mergeCell ref="A127:C127"/>
    <mergeCell ref="A128:C128"/>
    <mergeCell ref="A85:C85"/>
    <mergeCell ref="A86:C86"/>
    <mergeCell ref="A87:C87"/>
    <mergeCell ref="A88:C88"/>
    <mergeCell ref="A122:C122"/>
    <mergeCell ref="A123:C123"/>
    <mergeCell ref="A124:C124"/>
    <mergeCell ref="A125:C125"/>
    <mergeCell ref="A126:C126"/>
    <mergeCell ref="A121:C121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6:C106"/>
    <mergeCell ref="A107:C107"/>
    <mergeCell ref="A108:C108"/>
    <mergeCell ref="A109:C109"/>
    <mergeCell ref="A110:C110"/>
    <mergeCell ref="A69:C69"/>
    <mergeCell ref="A70:C70"/>
    <mergeCell ref="A71:C71"/>
    <mergeCell ref="A54:C54"/>
    <mergeCell ref="A55:C55"/>
    <mergeCell ref="A56:C56"/>
    <mergeCell ref="A67:C67"/>
    <mergeCell ref="A68:C68"/>
    <mergeCell ref="A57:C57"/>
    <mergeCell ref="A61:C61"/>
    <mergeCell ref="A62:C62"/>
    <mergeCell ref="A63:C63"/>
    <mergeCell ref="A65:C65"/>
    <mergeCell ref="A66:C66"/>
    <mergeCell ref="A64:C64"/>
    <mergeCell ref="A72:C72"/>
    <mergeCell ref="A73:C73"/>
    <mergeCell ref="A74:C74"/>
    <mergeCell ref="A75:C75"/>
    <mergeCell ref="A76:C76"/>
    <mergeCell ref="A77:C7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58:C58"/>
    <mergeCell ref="A38:C38"/>
    <mergeCell ref="A39:C39"/>
    <mergeCell ref="A40:C40"/>
    <mergeCell ref="A42:C42"/>
    <mergeCell ref="A43:C43"/>
    <mergeCell ref="A41:C41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6:C26"/>
    <mergeCell ref="A27:C27"/>
    <mergeCell ref="A14:C14"/>
    <mergeCell ref="A15:C15"/>
    <mergeCell ref="A24:C24"/>
    <mergeCell ref="A25:C25"/>
    <mergeCell ref="A16:C16"/>
    <mergeCell ref="A17:C17"/>
    <mergeCell ref="A18:C18"/>
    <mergeCell ref="A19:C19"/>
    <mergeCell ref="A20:C20"/>
    <mergeCell ref="A21:C21"/>
    <mergeCell ref="A22:C22"/>
    <mergeCell ref="A13:C13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2:C12"/>
    <mergeCell ref="A96:C96"/>
    <mergeCell ref="A98:C98"/>
    <mergeCell ref="A99:C99"/>
    <mergeCell ref="A91:C91"/>
    <mergeCell ref="A92:C92"/>
    <mergeCell ref="A93:C93"/>
    <mergeCell ref="A94:C94"/>
    <mergeCell ref="A95:C95"/>
    <mergeCell ref="A78:C78"/>
    <mergeCell ref="A79:C79"/>
    <mergeCell ref="A80:C80"/>
    <mergeCell ref="A81:C81"/>
    <mergeCell ref="A82:C82"/>
    <mergeCell ref="A83:C83"/>
    <mergeCell ref="A84:C84"/>
    <mergeCell ref="A89:C89"/>
    <mergeCell ref="A90:C90"/>
  </mergeCells>
  <pageMargins left="0.7" right="0.7" top="0.75" bottom="0.75" header="0.3" footer="0.3"/>
  <pageSetup paperSize="9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Skola</cp:lastModifiedBy>
  <cp:lastPrinted>2024-10-30T06:11:32Z</cp:lastPrinted>
  <dcterms:created xsi:type="dcterms:W3CDTF">2022-08-12T12:51:27Z</dcterms:created>
  <dcterms:modified xsi:type="dcterms:W3CDTF">2024-10-30T07:21:29Z</dcterms:modified>
</cp:coreProperties>
</file>